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ene\Desktop\TZ Mikule\"/>
    </mc:Choice>
  </mc:AlternateContent>
  <xr:revisionPtr revIDLastSave="0" documentId="8_{A2B07A87-EE4A-40D4-B800-74E38F15ED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144" i="1"/>
  <c r="H135" i="1"/>
  <c r="H126" i="1"/>
  <c r="H77" i="1"/>
  <c r="H76" i="1"/>
  <c r="H64" i="1"/>
  <c r="H63" i="1"/>
  <c r="H54" i="1"/>
  <c r="H46" i="1"/>
  <c r="H44" i="1"/>
  <c r="H43" i="1"/>
  <c r="H30" i="1"/>
  <c r="H31" i="1"/>
  <c r="H47" i="1"/>
  <c r="H48" i="1"/>
  <c r="H42" i="1"/>
  <c r="H35" i="1"/>
  <c r="H32" i="1"/>
  <c r="H33" i="1"/>
  <c r="H22" i="1"/>
  <c r="H23" i="1"/>
  <c r="H24" i="1"/>
  <c r="H21" i="1"/>
  <c r="H15" i="1"/>
  <c r="H11" i="1"/>
  <c r="H12" i="1"/>
  <c r="H13" i="1"/>
  <c r="H14" i="1"/>
  <c r="H10" i="1"/>
  <c r="H143" i="1"/>
  <c r="H136" i="1" l="1"/>
  <c r="H127" i="1"/>
  <c r="H125" i="1"/>
  <c r="H98" i="1"/>
  <c r="H97" i="1"/>
  <c r="H86" i="1"/>
  <c r="H78" i="1"/>
  <c r="H79" i="1"/>
  <c r="H65" i="1"/>
  <c r="H66" i="1"/>
  <c r="H67" i="1"/>
  <c r="H55" i="1"/>
  <c r="H56" i="1"/>
  <c r="H57" i="1"/>
  <c r="H108" i="1"/>
  <c r="H107" i="1"/>
  <c r="H109" i="1"/>
  <c r="H115" i="1"/>
  <c r="H119" i="1"/>
  <c r="H128" i="1"/>
  <c r="H129" i="1"/>
</calcChain>
</file>

<file path=xl/sharedStrings.xml><?xml version="1.0" encoding="utf-8"?>
<sst xmlns="http://schemas.openxmlformats.org/spreadsheetml/2006/main" count="399" uniqueCount="100">
  <si>
    <t>Nejmladší žákyně</t>
  </si>
  <si>
    <t xml:space="preserve">Poř. </t>
  </si>
  <si>
    <t>jméno, příjmení, rok narození</t>
  </si>
  <si>
    <t>organizace</t>
  </si>
  <si>
    <t>1.</t>
  </si>
  <si>
    <t>Adéla Kalousková 15</t>
  </si>
  <si>
    <t>TOM Mikulášovice</t>
  </si>
  <si>
    <t>2.</t>
  </si>
  <si>
    <t>Dora Vejražková 16</t>
  </si>
  <si>
    <t>3.</t>
  </si>
  <si>
    <t>Nela Kalousková 15</t>
  </si>
  <si>
    <t>4.</t>
  </si>
  <si>
    <t>Klára Hronová 16</t>
  </si>
  <si>
    <t>5.</t>
  </si>
  <si>
    <t>Eliška Muchová 15</t>
  </si>
  <si>
    <t>6.</t>
  </si>
  <si>
    <t>Emílie Babicová 18</t>
  </si>
  <si>
    <t xml:space="preserve">Nejmladší žáci </t>
  </si>
  <si>
    <t>Kryštof Pexa 15</t>
  </si>
  <si>
    <t>TOM MIkulášovice</t>
  </si>
  <si>
    <t>Jakub Trousil 16</t>
  </si>
  <si>
    <t>Jan Trousil 18</t>
  </si>
  <si>
    <t xml:space="preserve">Mladší žákyně </t>
  </si>
  <si>
    <t xml:space="preserve">Mladší žáci </t>
  </si>
  <si>
    <t>David Vejražka 14</t>
  </si>
  <si>
    <t>Vítek Lipenský 14</t>
  </si>
  <si>
    <t>Patrik Vokoun 14</t>
  </si>
  <si>
    <t>Starší žákyně</t>
  </si>
  <si>
    <t>Alice Vejražková 12</t>
  </si>
  <si>
    <t>Anežka Němcová 11</t>
  </si>
  <si>
    <t>Apolena Fojtová 12</t>
  </si>
  <si>
    <t>Zuzana Vejražková 12</t>
  </si>
  <si>
    <t>Starší žáci</t>
  </si>
  <si>
    <t>Matěj Knap 12</t>
  </si>
  <si>
    <t>Patrik Kalousek 12</t>
  </si>
  <si>
    <t>Mladší dorostenky</t>
  </si>
  <si>
    <t>Mladší dorostenci</t>
  </si>
  <si>
    <t>Starší dorostenky</t>
  </si>
  <si>
    <t>Starší dorostenci</t>
  </si>
  <si>
    <t>Ondřej Fúsek 07</t>
  </si>
  <si>
    <t>Ženy A</t>
  </si>
  <si>
    <t>Eva Babicová 88</t>
  </si>
  <si>
    <t>Jana Machorková 92</t>
  </si>
  <si>
    <t>Vejři Lovosice</t>
  </si>
  <si>
    <t>Ženy B</t>
  </si>
  <si>
    <t>Květa Fúsková 78</t>
  </si>
  <si>
    <t>Ženy C</t>
  </si>
  <si>
    <t>Muži A</t>
  </si>
  <si>
    <t>David Machorek 94</t>
  </si>
  <si>
    <t>Muži B</t>
  </si>
  <si>
    <t>Petr Kalousek 86</t>
  </si>
  <si>
    <t>Petr Vejražka 79</t>
  </si>
  <si>
    <t>Muži C</t>
  </si>
  <si>
    <t>Tomáš Fúsek 66</t>
  </si>
  <si>
    <t>body</t>
  </si>
  <si>
    <t>P1</t>
  </si>
  <si>
    <t>Celkem</t>
  </si>
  <si>
    <t>Terezie Masopustová 17</t>
  </si>
  <si>
    <t>Vanesa Vachová 14</t>
  </si>
  <si>
    <t>Tomáš Wágner 14</t>
  </si>
  <si>
    <t>Ema Žamberská 11</t>
  </si>
  <si>
    <t>Jiří Havlíček 12</t>
  </si>
  <si>
    <t>Šťepán Kosáček 09</t>
  </si>
  <si>
    <t>Jan Havlíček 09</t>
  </si>
  <si>
    <t>Daniel Kreibich 05</t>
  </si>
  <si>
    <t>Mikulášovice</t>
  </si>
  <si>
    <t>Jolana Dlouhá 14</t>
  </si>
  <si>
    <t>Šťepánka Kroupová 14</t>
  </si>
  <si>
    <t>Postup</t>
  </si>
  <si>
    <t>PP</t>
  </si>
  <si>
    <t>Vilémov</t>
  </si>
  <si>
    <t>Pohár Ústeckého kraje 2026</t>
  </si>
  <si>
    <t>Kralupy n. Vl.</t>
  </si>
  <si>
    <t>P2</t>
  </si>
  <si>
    <t>P3M</t>
  </si>
  <si>
    <t>x</t>
  </si>
  <si>
    <t>Rozálie Oškrdová 16</t>
  </si>
  <si>
    <t>Filip Žamberský 17</t>
  </si>
  <si>
    <t>Marek Babica 15</t>
  </si>
  <si>
    <t>Filip Hošek 15</t>
  </si>
  <si>
    <t>Milan Babica 13</t>
  </si>
  <si>
    <t xml:space="preserve">4. </t>
  </si>
  <si>
    <t>D</t>
  </si>
  <si>
    <t>Štěpán Frank 13</t>
  </si>
  <si>
    <t>Valerie Vachová 11</t>
  </si>
  <si>
    <t>Tereza Cenkrová 11</t>
  </si>
  <si>
    <t>Filip Vokoun 11</t>
  </si>
  <si>
    <t>Michaela Plešingerová 94</t>
  </si>
  <si>
    <t>Tomáš Le Van</t>
  </si>
  <si>
    <t>Marek Charvát 03</t>
  </si>
  <si>
    <t>Viktorie Rybářová 17</t>
  </si>
  <si>
    <t>Jakub Pažout 16</t>
  </si>
  <si>
    <t>7.</t>
  </si>
  <si>
    <t>Aneta Tomášková 13</t>
  </si>
  <si>
    <t>Amálie Adámková</t>
  </si>
  <si>
    <t>Filip Klouček 11</t>
  </si>
  <si>
    <t>František Neidhardt 81</t>
  </si>
  <si>
    <t>Schejbal Jan</t>
  </si>
  <si>
    <t>MÚK</t>
  </si>
  <si>
    <t>PÚK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</si>
</sst>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10"/>
      <color rgb="FF00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 CE"/>
      <charset val="238"/>
    </font>
    <font>
      <b/>
      <sz val="35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Arial C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 CE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164" fontId="0" fillId="0" borderId="0" xfId="0" applyNumberFormat="1"/>
    <xf numFmtId="0" fontId="7" fillId="0" borderId="0" xfId="0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 vertical="center"/>
    </xf>
    <xf numFmtId="164" fontId="9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/>
    <xf numFmtId="0" fontId="2" fillId="0" borderId="1" xfId="0" applyFont="1" applyBorder="1"/>
    <xf numFmtId="0" fontId="0" fillId="0" borderId="1" xfId="0" applyBorder="1"/>
    <xf numFmtId="14" fontId="8" fillId="0" borderId="1" xfId="0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3" fillId="0" borderId="1" xfId="0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1" applyFont="1" applyBorder="1"/>
    <xf numFmtId="0" fontId="1" fillId="0" borderId="2" xfId="0" applyFont="1" applyBorder="1" applyAlignment="1">
      <alignment horizontal="left"/>
    </xf>
    <xf numFmtId="0" fontId="2" fillId="0" borderId="3" xfId="0" applyFont="1" applyBorder="1"/>
    <xf numFmtId="0" fontId="0" fillId="0" borderId="3" xfId="0" applyBorder="1"/>
    <xf numFmtId="0" fontId="9" fillId="0" borderId="4" xfId="0" applyFont="1" applyBorder="1"/>
    <xf numFmtId="0" fontId="1" fillId="0" borderId="5" xfId="0" applyFont="1" applyBorder="1" applyAlignment="1">
      <alignment horizontal="left"/>
    </xf>
    <xf numFmtId="0" fontId="9" fillId="0" borderId="6" xfId="0" applyFont="1" applyBorder="1"/>
    <xf numFmtId="0" fontId="2" fillId="0" borderId="5" xfId="0" applyFont="1" applyBorder="1" applyAlignment="1">
      <alignment horizontal="center"/>
    </xf>
    <xf numFmtId="164" fontId="9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164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8" xfId="0" applyBorder="1"/>
    <xf numFmtId="164" fontId="9" fillId="0" borderId="9" xfId="0" applyNumberFormat="1" applyFont="1" applyBorder="1"/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9" fillId="0" borderId="4" xfId="0" applyNumberFormat="1" applyFont="1" applyBorder="1"/>
    <xf numFmtId="164" fontId="0" fillId="0" borderId="1" xfId="0" applyNumberFormat="1" applyBorder="1"/>
    <xf numFmtId="0" fontId="2" fillId="0" borderId="8" xfId="0" applyFon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 vertical="center"/>
    </xf>
    <xf numFmtId="0" fontId="0" fillId="0" borderId="5" xfId="0" applyBorder="1"/>
    <xf numFmtId="0" fontId="0" fillId="0" borderId="8" xfId="0" applyBorder="1" applyAlignment="1">
      <alignment horizontal="right" vertical="center"/>
    </xf>
    <xf numFmtId="0" fontId="13" fillId="0" borderId="7" xfId="0" applyFont="1" applyBorder="1" applyAlignment="1">
      <alignment horizontal="center"/>
    </xf>
    <xf numFmtId="164" fontId="9" fillId="0" borderId="9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45"/>
  <sheetViews>
    <sheetView tabSelected="1" topLeftCell="A153" workbookViewId="0">
      <selection activeCell="J107" sqref="J107:N108"/>
    </sheetView>
  </sheetViews>
  <sheetFormatPr defaultRowHeight="14.4"/>
  <cols>
    <col min="2" max="2" width="16.21875" bestFit="1" customWidth="1"/>
    <col min="3" max="3" width="24.21875" bestFit="1" customWidth="1"/>
    <col min="4" max="4" width="17.21875" customWidth="1"/>
    <col min="5" max="5" width="20.77734375" customWidth="1"/>
    <col min="6" max="6" width="13.88671875" customWidth="1"/>
    <col min="7" max="7" width="12.5546875" bestFit="1" customWidth="1"/>
    <col min="8" max="8" width="8.77734375" style="10"/>
  </cols>
  <sheetData>
    <row r="1" spans="2:10" ht="45">
      <c r="B1" s="6" t="s">
        <v>71</v>
      </c>
    </row>
    <row r="3" spans="2:10" s="10" customFormat="1">
      <c r="D3" s="14"/>
      <c r="E3" s="15">
        <v>45969</v>
      </c>
      <c r="F3" s="16">
        <v>46102</v>
      </c>
      <c r="G3" s="16">
        <v>46131</v>
      </c>
      <c r="H3" s="14"/>
    </row>
    <row r="4" spans="2:10" s="10" customFormat="1">
      <c r="D4" s="14"/>
      <c r="E4" s="15" t="s">
        <v>70</v>
      </c>
      <c r="F4" s="16" t="s">
        <v>72</v>
      </c>
      <c r="G4" s="16" t="s">
        <v>65</v>
      </c>
      <c r="H4" s="14"/>
    </row>
    <row r="5" spans="2:10" s="10" customFormat="1" ht="15" thickBot="1">
      <c r="D5" s="14"/>
      <c r="E5" s="17" t="s">
        <v>55</v>
      </c>
      <c r="F5" s="17" t="s">
        <v>73</v>
      </c>
      <c r="G5" s="17" t="s">
        <v>74</v>
      </c>
      <c r="H5" s="17" t="s">
        <v>56</v>
      </c>
      <c r="I5" s="9" t="s">
        <v>68</v>
      </c>
    </row>
    <row r="6" spans="2:10">
      <c r="B6" s="28" t="s">
        <v>0</v>
      </c>
      <c r="C6" s="29"/>
      <c r="D6" s="29"/>
      <c r="E6" s="30"/>
      <c r="F6" s="30"/>
      <c r="G6" s="30"/>
      <c r="H6" s="31"/>
      <c r="I6" s="9"/>
    </row>
    <row r="7" spans="2:10">
      <c r="B7" s="32"/>
      <c r="C7" s="19"/>
      <c r="D7" s="19"/>
      <c r="E7" s="21"/>
      <c r="F7" s="22"/>
      <c r="G7" s="22"/>
      <c r="H7" s="33"/>
      <c r="I7" s="9"/>
    </row>
    <row r="8" spans="2:10">
      <c r="B8" s="34" t="s">
        <v>1</v>
      </c>
      <c r="C8" s="19" t="s">
        <v>2</v>
      </c>
      <c r="D8" s="19" t="s">
        <v>3</v>
      </c>
      <c r="E8" s="23" t="s">
        <v>54</v>
      </c>
      <c r="F8" s="23" t="s">
        <v>54</v>
      </c>
      <c r="G8" s="23" t="s">
        <v>54</v>
      </c>
      <c r="H8" s="33"/>
      <c r="I8" s="9"/>
    </row>
    <row r="9" spans="2:10">
      <c r="B9" s="34"/>
      <c r="C9" s="19"/>
      <c r="D9" s="19"/>
      <c r="E9" s="20"/>
      <c r="F9" s="20"/>
      <c r="G9" s="20"/>
      <c r="H9" s="33"/>
      <c r="I9" s="9"/>
    </row>
    <row r="10" spans="2:10">
      <c r="B10" s="34" t="s">
        <v>4</v>
      </c>
      <c r="C10" s="24" t="s">
        <v>8</v>
      </c>
      <c r="D10" s="24" t="s">
        <v>6</v>
      </c>
      <c r="E10" s="25">
        <v>100</v>
      </c>
      <c r="F10" s="26">
        <v>100</v>
      </c>
      <c r="G10" s="20">
        <v>100</v>
      </c>
      <c r="H10" s="35">
        <f>SUM(E10:G10)-MIN(E10:G10)</f>
        <v>200</v>
      </c>
      <c r="I10" s="9" t="s">
        <v>98</v>
      </c>
    </row>
    <row r="11" spans="2:10">
      <c r="B11" s="34" t="s">
        <v>7</v>
      </c>
      <c r="C11" s="27" t="s">
        <v>12</v>
      </c>
      <c r="D11" s="24" t="s">
        <v>6</v>
      </c>
      <c r="E11" s="25">
        <v>73.400000000000006</v>
      </c>
      <c r="F11" s="26">
        <v>39.700000000000003</v>
      </c>
      <c r="G11" s="20">
        <v>74</v>
      </c>
      <c r="H11" s="35">
        <f t="shared" ref="H11:H15" si="0">SUM(E11:G11)-MIN(E11:G11)</f>
        <v>147.40000000000003</v>
      </c>
      <c r="I11" s="9" t="s">
        <v>98</v>
      </c>
    </row>
    <row r="12" spans="2:10">
      <c r="B12" s="34" t="s">
        <v>9</v>
      </c>
      <c r="C12" s="24" t="s">
        <v>57</v>
      </c>
      <c r="D12" s="24" t="s">
        <v>43</v>
      </c>
      <c r="E12" s="25">
        <v>51.4</v>
      </c>
      <c r="F12" s="26">
        <v>0</v>
      </c>
      <c r="G12" s="20">
        <v>72.5</v>
      </c>
      <c r="H12" s="35">
        <f t="shared" si="0"/>
        <v>123.9</v>
      </c>
      <c r="I12" s="9" t="s">
        <v>98</v>
      </c>
    </row>
    <row r="13" spans="2:10">
      <c r="B13" s="34" t="s">
        <v>11</v>
      </c>
      <c r="C13" s="24" t="s">
        <v>16</v>
      </c>
      <c r="D13" s="24" t="s">
        <v>6</v>
      </c>
      <c r="E13" s="25">
        <v>0</v>
      </c>
      <c r="F13" s="26">
        <v>0</v>
      </c>
      <c r="G13" s="26" t="s">
        <v>75</v>
      </c>
      <c r="H13" s="35">
        <f t="shared" si="0"/>
        <v>0</v>
      </c>
      <c r="I13" s="9" t="s">
        <v>99</v>
      </c>
      <c r="J13" s="53"/>
    </row>
    <row r="14" spans="2:10">
      <c r="B14" s="34" t="s">
        <v>13</v>
      </c>
      <c r="C14" s="24" t="s">
        <v>76</v>
      </c>
      <c r="D14" s="24" t="s">
        <v>43</v>
      </c>
      <c r="E14" s="25" t="s">
        <v>75</v>
      </c>
      <c r="F14" s="26">
        <v>0</v>
      </c>
      <c r="G14" s="26" t="s">
        <v>75</v>
      </c>
      <c r="H14" s="35">
        <f t="shared" si="0"/>
        <v>0</v>
      </c>
      <c r="I14" s="9"/>
      <c r="J14" s="53"/>
    </row>
    <row r="15" spans="2:10" ht="15" thickBot="1">
      <c r="B15" s="36" t="s">
        <v>15</v>
      </c>
      <c r="C15" s="37" t="s">
        <v>90</v>
      </c>
      <c r="D15" s="37" t="s">
        <v>6</v>
      </c>
      <c r="E15" s="38" t="s">
        <v>75</v>
      </c>
      <c r="F15" s="39" t="s">
        <v>75</v>
      </c>
      <c r="G15" s="40">
        <v>0</v>
      </c>
      <c r="H15" s="41">
        <f t="shared" si="0"/>
        <v>0</v>
      </c>
      <c r="I15" s="9"/>
      <c r="J15" s="53"/>
    </row>
    <row r="16" spans="2:10">
      <c r="H16" s="12"/>
      <c r="I16" s="9"/>
    </row>
    <row r="17" spans="2:9" ht="15" thickBot="1">
      <c r="B17" s="2"/>
      <c r="C17" s="4"/>
      <c r="D17" s="4"/>
      <c r="E17" s="7"/>
      <c r="F17" s="8"/>
      <c r="H17" s="12"/>
      <c r="I17" s="9"/>
    </row>
    <row r="18" spans="2:9">
      <c r="B18" s="28" t="s">
        <v>17</v>
      </c>
      <c r="C18" s="29"/>
      <c r="D18" s="29"/>
      <c r="E18" s="42"/>
      <c r="F18" s="43"/>
      <c r="G18" s="30"/>
      <c r="H18" s="44"/>
      <c r="I18" s="9"/>
    </row>
    <row r="19" spans="2:9">
      <c r="B19" s="34" t="s">
        <v>1</v>
      </c>
      <c r="C19" s="19" t="s">
        <v>2</v>
      </c>
      <c r="D19" s="19" t="s">
        <v>3</v>
      </c>
      <c r="E19" s="23" t="s">
        <v>54</v>
      </c>
      <c r="F19" s="23" t="s">
        <v>54</v>
      </c>
      <c r="G19" s="23" t="s">
        <v>54</v>
      </c>
      <c r="H19" s="35"/>
      <c r="I19" s="9"/>
    </row>
    <row r="20" spans="2:9">
      <c r="B20" s="34"/>
      <c r="C20" s="19"/>
      <c r="D20" s="19"/>
      <c r="E20" s="25"/>
      <c r="F20" s="26"/>
      <c r="G20" s="20"/>
      <c r="H20" s="35"/>
      <c r="I20" s="9"/>
    </row>
    <row r="21" spans="2:9">
      <c r="B21" s="34" t="s">
        <v>4</v>
      </c>
      <c r="C21" s="24" t="s">
        <v>20</v>
      </c>
      <c r="D21" s="24" t="s">
        <v>19</v>
      </c>
      <c r="E21" s="25">
        <v>100</v>
      </c>
      <c r="F21" s="26">
        <v>100</v>
      </c>
      <c r="G21" s="20">
        <v>100</v>
      </c>
      <c r="H21" s="35">
        <f>SUM(E21:G21)-MIN(E21:G21)</f>
        <v>200</v>
      </c>
      <c r="I21" s="9" t="s">
        <v>98</v>
      </c>
    </row>
    <row r="22" spans="2:9">
      <c r="B22" s="34" t="s">
        <v>7</v>
      </c>
      <c r="C22" s="24" t="s">
        <v>77</v>
      </c>
      <c r="D22" s="24" t="s">
        <v>43</v>
      </c>
      <c r="E22" s="25">
        <v>38.299999999999997</v>
      </c>
      <c r="F22" s="26">
        <v>41.5</v>
      </c>
      <c r="G22" s="20">
        <v>24.5</v>
      </c>
      <c r="H22" s="35">
        <f t="shared" ref="H22:H24" si="1">SUM(E22:G22)-MIN(E22:G22)</f>
        <v>79.8</v>
      </c>
      <c r="I22" s="9" t="s">
        <v>98</v>
      </c>
    </row>
    <row r="23" spans="2:9">
      <c r="B23" s="34" t="s">
        <v>9</v>
      </c>
      <c r="C23" s="24" t="s">
        <v>21</v>
      </c>
      <c r="D23" s="24" t="s">
        <v>6</v>
      </c>
      <c r="E23" s="25">
        <v>0</v>
      </c>
      <c r="F23" s="26" t="s">
        <v>75</v>
      </c>
      <c r="G23" s="20">
        <v>73.3</v>
      </c>
      <c r="H23" s="35">
        <f t="shared" si="1"/>
        <v>73.3</v>
      </c>
      <c r="I23" s="9" t="s">
        <v>98</v>
      </c>
    </row>
    <row r="24" spans="2:9" ht="15" thickBot="1">
      <c r="B24" s="36" t="s">
        <v>11</v>
      </c>
      <c r="C24" s="37" t="s">
        <v>91</v>
      </c>
      <c r="D24" s="37" t="s">
        <v>19</v>
      </c>
      <c r="E24" s="38" t="s">
        <v>75</v>
      </c>
      <c r="F24" s="39" t="s">
        <v>75</v>
      </c>
      <c r="G24" s="40">
        <v>0</v>
      </c>
      <c r="H24" s="41">
        <f t="shared" si="1"/>
        <v>0</v>
      </c>
      <c r="I24" s="9" t="s">
        <v>99</v>
      </c>
    </row>
    <row r="25" spans="2:9">
      <c r="B25" s="2"/>
      <c r="C25" s="3"/>
      <c r="D25" s="3"/>
      <c r="E25" s="7"/>
      <c r="F25" s="8"/>
      <c r="H25" s="12"/>
      <c r="I25" s="9"/>
    </row>
    <row r="26" spans="2:9" ht="15" thickBot="1">
      <c r="H26" s="12"/>
      <c r="I26" s="9"/>
    </row>
    <row r="27" spans="2:9">
      <c r="B27" s="28" t="s">
        <v>22</v>
      </c>
      <c r="C27" s="29"/>
      <c r="D27" s="29"/>
      <c r="E27" s="42"/>
      <c r="F27" s="43"/>
      <c r="G27" s="30"/>
      <c r="H27" s="44"/>
      <c r="I27" s="9"/>
    </row>
    <row r="28" spans="2:9">
      <c r="B28" s="34" t="s">
        <v>1</v>
      </c>
      <c r="C28" s="19" t="s">
        <v>2</v>
      </c>
      <c r="D28" s="19" t="s">
        <v>3</v>
      </c>
      <c r="E28" s="23" t="s">
        <v>54</v>
      </c>
      <c r="F28" s="23" t="s">
        <v>54</v>
      </c>
      <c r="G28" s="23" t="s">
        <v>54</v>
      </c>
      <c r="H28" s="35"/>
      <c r="I28" s="9"/>
    </row>
    <row r="29" spans="2:9">
      <c r="B29" s="34"/>
      <c r="C29" s="19"/>
      <c r="D29" s="19"/>
      <c r="E29" s="25"/>
      <c r="F29" s="26"/>
      <c r="G29" s="20"/>
      <c r="H29" s="35"/>
      <c r="I29" s="9"/>
    </row>
    <row r="30" spans="2:9">
      <c r="B30" s="34" t="s">
        <v>4</v>
      </c>
      <c r="C30" s="19" t="s">
        <v>5</v>
      </c>
      <c r="D30" s="19" t="s">
        <v>6</v>
      </c>
      <c r="E30" s="25" t="s">
        <v>75</v>
      </c>
      <c r="F30" s="26">
        <v>100</v>
      </c>
      <c r="G30" s="20">
        <v>100</v>
      </c>
      <c r="H30" s="35">
        <f>SUM(E30:G30)</f>
        <v>200</v>
      </c>
      <c r="I30" s="9" t="s">
        <v>69</v>
      </c>
    </row>
    <row r="31" spans="2:9">
      <c r="B31" s="34" t="s">
        <v>7</v>
      </c>
      <c r="C31" s="19" t="s">
        <v>10</v>
      </c>
      <c r="D31" s="19" t="s">
        <v>6</v>
      </c>
      <c r="E31" s="45">
        <v>100</v>
      </c>
      <c r="F31" s="26">
        <v>88.2</v>
      </c>
      <c r="G31" s="20" t="s">
        <v>75</v>
      </c>
      <c r="H31" s="35">
        <f>SUM(E31:G31)</f>
        <v>188.2</v>
      </c>
      <c r="I31" s="9" t="s">
        <v>69</v>
      </c>
    </row>
    <row r="32" spans="2:9">
      <c r="B32" s="34" t="s">
        <v>9</v>
      </c>
      <c r="C32" s="19" t="s">
        <v>58</v>
      </c>
      <c r="D32" s="24" t="s">
        <v>43</v>
      </c>
      <c r="E32" s="25">
        <v>78.400000000000006</v>
      </c>
      <c r="F32" s="26">
        <v>79.900000000000006</v>
      </c>
      <c r="G32" s="20">
        <v>65</v>
      </c>
      <c r="H32" s="35">
        <f>SUM(E32:G32)-MIN(E32:G32)</f>
        <v>158.30000000000001</v>
      </c>
      <c r="I32" s="9" t="s">
        <v>98</v>
      </c>
    </row>
    <row r="33" spans="2:14">
      <c r="B33" s="34" t="s">
        <v>11</v>
      </c>
      <c r="C33" s="19" t="s">
        <v>67</v>
      </c>
      <c r="D33" s="24" t="s">
        <v>43</v>
      </c>
      <c r="E33" s="20">
        <v>62.1</v>
      </c>
      <c r="F33" s="26">
        <v>77.8</v>
      </c>
      <c r="G33" s="20">
        <v>75</v>
      </c>
      <c r="H33" s="35">
        <f>SUM(E33:G33)-MIN(E33:G33)</f>
        <v>152.80000000000001</v>
      </c>
      <c r="I33" s="9" t="s">
        <v>98</v>
      </c>
    </row>
    <row r="34" spans="2:14">
      <c r="B34" s="34" t="s">
        <v>13</v>
      </c>
      <c r="C34" s="19" t="s">
        <v>66</v>
      </c>
      <c r="D34" s="24" t="s">
        <v>43</v>
      </c>
      <c r="E34" s="25">
        <v>72.400000000000006</v>
      </c>
      <c r="F34" s="26"/>
      <c r="G34" s="20">
        <v>60.3</v>
      </c>
      <c r="H34" s="35">
        <f>SUM(E34:G34)</f>
        <v>132.69999999999999</v>
      </c>
      <c r="I34" s="9" t="s">
        <v>98</v>
      </c>
      <c r="J34" s="53"/>
    </row>
    <row r="35" spans="2:14">
      <c r="B35" s="34" t="s">
        <v>15</v>
      </c>
      <c r="C35" s="19" t="s">
        <v>14</v>
      </c>
      <c r="D35" s="24" t="s">
        <v>6</v>
      </c>
      <c r="E35" s="25">
        <v>60.6</v>
      </c>
      <c r="F35" s="26" t="s">
        <v>75</v>
      </c>
      <c r="G35" s="20">
        <v>51.4</v>
      </c>
      <c r="H35" s="35">
        <f>SUM(E35:G35)</f>
        <v>112</v>
      </c>
      <c r="I35" s="9" t="s">
        <v>99</v>
      </c>
    </row>
    <row r="36" spans="2:14" ht="15" thickBot="1">
      <c r="B36" s="36" t="s">
        <v>92</v>
      </c>
      <c r="C36" s="46" t="s">
        <v>93</v>
      </c>
      <c r="D36" s="37" t="s">
        <v>6</v>
      </c>
      <c r="E36" s="38" t="s">
        <v>75</v>
      </c>
      <c r="F36" s="39" t="s">
        <v>75</v>
      </c>
      <c r="G36" s="40">
        <v>47.7</v>
      </c>
      <c r="H36" s="41">
        <v>47.7</v>
      </c>
      <c r="I36" s="9"/>
    </row>
    <row r="37" spans="2:14">
      <c r="B37" s="2"/>
      <c r="C37" s="1"/>
      <c r="D37" s="3"/>
      <c r="E37" s="7"/>
      <c r="F37" s="8"/>
      <c r="H37" s="12"/>
      <c r="I37" s="9"/>
    </row>
    <row r="38" spans="2:14" ht="15" thickBot="1">
      <c r="B38" s="2"/>
      <c r="C38" s="1"/>
      <c r="D38" s="3"/>
      <c r="E38" s="7"/>
      <c r="F38" s="8"/>
      <c r="H38" s="12"/>
      <c r="I38" s="9"/>
    </row>
    <row r="39" spans="2:14">
      <c r="B39" s="28" t="s">
        <v>23</v>
      </c>
      <c r="C39" s="29"/>
      <c r="D39" s="29"/>
      <c r="E39" s="42"/>
      <c r="F39" s="43"/>
      <c r="G39" s="30"/>
      <c r="H39" s="44"/>
      <c r="I39" s="9"/>
    </row>
    <row r="40" spans="2:14">
      <c r="B40" s="34" t="s">
        <v>1</v>
      </c>
      <c r="C40" s="19" t="s">
        <v>2</v>
      </c>
      <c r="D40" s="19" t="s">
        <v>3</v>
      </c>
      <c r="E40" s="23" t="s">
        <v>54</v>
      </c>
      <c r="F40" s="23" t="s">
        <v>54</v>
      </c>
      <c r="G40" s="23" t="s">
        <v>54</v>
      </c>
      <c r="H40" s="35"/>
      <c r="I40" s="9"/>
    </row>
    <row r="41" spans="2:14">
      <c r="B41" s="32"/>
      <c r="C41" s="19"/>
      <c r="D41" s="19"/>
      <c r="E41" s="25"/>
      <c r="F41" s="26"/>
      <c r="G41" s="20"/>
      <c r="H41" s="35"/>
      <c r="I41" s="9"/>
    </row>
    <row r="42" spans="2:14">
      <c r="B42" s="34" t="s">
        <v>4</v>
      </c>
      <c r="C42" s="19" t="s">
        <v>18</v>
      </c>
      <c r="D42" s="24" t="s">
        <v>6</v>
      </c>
      <c r="E42" s="25">
        <v>100</v>
      </c>
      <c r="F42" s="26">
        <v>100</v>
      </c>
      <c r="G42" s="20">
        <v>100</v>
      </c>
      <c r="H42" s="35">
        <f>SUM(E42:G42)-MIN(E42:G42)</f>
        <v>200</v>
      </c>
      <c r="I42" s="9" t="s">
        <v>69</v>
      </c>
    </row>
    <row r="43" spans="2:14">
      <c r="B43" s="34" t="s">
        <v>7</v>
      </c>
      <c r="C43" s="19" t="s">
        <v>59</v>
      </c>
      <c r="D43" s="24" t="s">
        <v>43</v>
      </c>
      <c r="E43" s="25">
        <v>59.7</v>
      </c>
      <c r="F43" s="26">
        <v>4</v>
      </c>
      <c r="G43" s="20">
        <v>73</v>
      </c>
      <c r="H43" s="35">
        <f>SUM(E43:G43)-4</f>
        <v>132.69999999999999</v>
      </c>
      <c r="I43" s="9" t="s">
        <v>98</v>
      </c>
    </row>
    <row r="44" spans="2:14">
      <c r="B44" s="34" t="s">
        <v>9</v>
      </c>
      <c r="C44" s="24" t="s">
        <v>78</v>
      </c>
      <c r="D44" s="24" t="s">
        <v>6</v>
      </c>
      <c r="E44" s="25">
        <v>60.7</v>
      </c>
      <c r="F44" s="26">
        <v>42.1</v>
      </c>
      <c r="G44" s="20">
        <v>54.4</v>
      </c>
      <c r="H44" s="35">
        <f t="shared" ref="H44" si="2">SUM(E44:G44)-MIN(E44:G44)</f>
        <v>115.10000000000002</v>
      </c>
      <c r="I44" s="9" t="s">
        <v>98</v>
      </c>
      <c r="J44" s="3"/>
      <c r="K44" s="7"/>
      <c r="L44" s="8"/>
      <c r="N44" s="12"/>
    </row>
    <row r="45" spans="2:14">
      <c r="B45" s="34" t="s">
        <v>11</v>
      </c>
      <c r="C45" s="24" t="s">
        <v>24</v>
      </c>
      <c r="D45" s="24" t="s">
        <v>6</v>
      </c>
      <c r="E45" s="25" t="s">
        <v>75</v>
      </c>
      <c r="F45" s="26" t="s">
        <v>75</v>
      </c>
      <c r="G45" s="26">
        <v>94.6</v>
      </c>
      <c r="H45" s="35">
        <v>94.6</v>
      </c>
      <c r="I45" s="9" t="s">
        <v>69</v>
      </c>
      <c r="J45" s="3"/>
      <c r="K45" s="7"/>
      <c r="L45" s="8"/>
      <c r="N45" s="12"/>
    </row>
    <row r="46" spans="2:14">
      <c r="B46" s="34" t="s">
        <v>13</v>
      </c>
      <c r="C46" s="19" t="s">
        <v>25</v>
      </c>
      <c r="D46" s="24" t="s">
        <v>6</v>
      </c>
      <c r="E46" s="25">
        <v>87.5</v>
      </c>
      <c r="F46" s="26" t="s">
        <v>75</v>
      </c>
      <c r="G46" s="20" t="s">
        <v>75</v>
      </c>
      <c r="H46" s="35">
        <f>SUM(E46:G46)</f>
        <v>87.5</v>
      </c>
      <c r="I46" s="59" t="s">
        <v>99</v>
      </c>
      <c r="J46" s="54"/>
      <c r="K46" s="7"/>
      <c r="L46" s="8"/>
      <c r="N46" s="12"/>
    </row>
    <row r="47" spans="2:14">
      <c r="B47" s="34" t="s">
        <v>15</v>
      </c>
      <c r="C47" s="24" t="s">
        <v>79</v>
      </c>
      <c r="D47" s="24" t="s">
        <v>6</v>
      </c>
      <c r="E47" s="25">
        <v>60.1</v>
      </c>
      <c r="F47" s="26" t="s">
        <v>75</v>
      </c>
      <c r="G47" s="26" t="s">
        <v>75</v>
      </c>
      <c r="H47" s="35">
        <f>SUM(E47:G47)</f>
        <v>60.1</v>
      </c>
      <c r="I47" s="9"/>
      <c r="J47" s="53"/>
    </row>
    <row r="48" spans="2:14" ht="15" thickBot="1">
      <c r="B48" s="36" t="s">
        <v>92</v>
      </c>
      <c r="C48" s="37" t="s">
        <v>26</v>
      </c>
      <c r="D48" s="37" t="s">
        <v>6</v>
      </c>
      <c r="E48" s="38">
        <v>0</v>
      </c>
      <c r="F48" s="39">
        <v>0</v>
      </c>
      <c r="G48" s="39">
        <v>0</v>
      </c>
      <c r="H48" s="41">
        <f t="shared" ref="H48" si="3">SUM(E48:G48)-MIN(E48:G48)</f>
        <v>0</v>
      </c>
      <c r="I48" s="9" t="s">
        <v>98</v>
      </c>
    </row>
    <row r="49" spans="2:9">
      <c r="B49" s="2"/>
      <c r="C49" s="3"/>
      <c r="D49" s="3"/>
      <c r="E49" s="7"/>
      <c r="F49" s="8"/>
      <c r="G49" s="8"/>
      <c r="H49" s="12"/>
      <c r="I49" s="9"/>
    </row>
    <row r="50" spans="2:9" ht="15" thickBot="1">
      <c r="B50" s="2"/>
      <c r="C50" s="3"/>
      <c r="D50" s="3"/>
      <c r="E50" s="7"/>
      <c r="F50" s="8"/>
      <c r="G50" s="8"/>
      <c r="H50" s="12"/>
      <c r="I50" s="9"/>
    </row>
    <row r="51" spans="2:9">
      <c r="B51" s="28" t="s">
        <v>27</v>
      </c>
      <c r="C51" s="29"/>
      <c r="D51" s="29"/>
      <c r="E51" s="47"/>
      <c r="F51" s="43"/>
      <c r="G51" s="30"/>
      <c r="H51" s="44"/>
      <c r="I51" s="9"/>
    </row>
    <row r="52" spans="2:9">
      <c r="B52" s="34" t="s">
        <v>1</v>
      </c>
      <c r="C52" s="19" t="s">
        <v>2</v>
      </c>
      <c r="D52" s="19" t="s">
        <v>3</v>
      </c>
      <c r="E52" s="23" t="s">
        <v>54</v>
      </c>
      <c r="F52" s="23" t="s">
        <v>54</v>
      </c>
      <c r="G52" s="23" t="s">
        <v>54</v>
      </c>
      <c r="H52" s="35"/>
      <c r="I52" s="9"/>
    </row>
    <row r="53" spans="2:9">
      <c r="B53" s="34"/>
      <c r="C53" s="19"/>
      <c r="D53" s="19"/>
      <c r="E53" s="45"/>
      <c r="F53" s="26"/>
      <c r="G53" s="20"/>
      <c r="H53" s="35"/>
      <c r="I53" s="9"/>
    </row>
    <row r="54" spans="2:9">
      <c r="B54" s="34" t="s">
        <v>4</v>
      </c>
      <c r="C54" s="24" t="s">
        <v>28</v>
      </c>
      <c r="D54" s="24" t="s">
        <v>6</v>
      </c>
      <c r="E54" s="25">
        <v>71.599999999999994</v>
      </c>
      <c r="F54" s="26">
        <v>100</v>
      </c>
      <c r="G54" s="26">
        <v>100</v>
      </c>
      <c r="H54" s="35">
        <f>SUM(E54:G54)-71.6</f>
        <v>200.00000000000003</v>
      </c>
      <c r="I54" s="9" t="s">
        <v>69</v>
      </c>
    </row>
    <row r="55" spans="2:9">
      <c r="B55" s="34" t="s">
        <v>7</v>
      </c>
      <c r="C55" s="24" t="s">
        <v>30</v>
      </c>
      <c r="D55" s="24" t="s">
        <v>6</v>
      </c>
      <c r="E55" s="25">
        <v>100</v>
      </c>
      <c r="F55" s="26">
        <v>64</v>
      </c>
      <c r="G55" s="20" t="s">
        <v>75</v>
      </c>
      <c r="H55" s="35">
        <f t="shared" ref="H55:H57" si="4">SUM(E55:G55)</f>
        <v>164</v>
      </c>
      <c r="I55" s="9" t="s">
        <v>99</v>
      </c>
    </row>
    <row r="56" spans="2:9">
      <c r="B56" s="34" t="s">
        <v>9</v>
      </c>
      <c r="C56" s="24" t="s">
        <v>31</v>
      </c>
      <c r="D56" s="24" t="s">
        <v>6</v>
      </c>
      <c r="E56" s="25" t="s">
        <v>75</v>
      </c>
      <c r="F56" s="26">
        <v>67.8</v>
      </c>
      <c r="G56" s="26">
        <v>69.900000000000006</v>
      </c>
      <c r="H56" s="35">
        <f t="shared" si="4"/>
        <v>137.69999999999999</v>
      </c>
      <c r="I56" s="9" t="s">
        <v>98</v>
      </c>
    </row>
    <row r="57" spans="2:9" ht="15" thickBot="1">
      <c r="B57" s="36" t="s">
        <v>11</v>
      </c>
      <c r="C57" s="37" t="s">
        <v>94</v>
      </c>
      <c r="D57" s="37" t="s">
        <v>6</v>
      </c>
      <c r="E57" s="38" t="s">
        <v>75</v>
      </c>
      <c r="F57" s="39" t="s">
        <v>75</v>
      </c>
      <c r="G57" s="40">
        <v>1.2</v>
      </c>
      <c r="H57" s="41">
        <f t="shared" si="4"/>
        <v>1.2</v>
      </c>
      <c r="I57" s="9" t="s">
        <v>98</v>
      </c>
    </row>
    <row r="58" spans="2:9">
      <c r="B58" s="2"/>
      <c r="C58" s="3"/>
      <c r="D58" s="3"/>
      <c r="E58" s="7"/>
      <c r="F58" s="8"/>
      <c r="H58" s="12"/>
      <c r="I58" s="9"/>
    </row>
    <row r="59" spans="2:9" ht="15" thickBot="1">
      <c r="B59" s="2"/>
      <c r="C59" s="1"/>
      <c r="D59" s="1"/>
      <c r="E59" s="5"/>
      <c r="F59" s="8"/>
      <c r="H59" s="12"/>
      <c r="I59" s="9"/>
    </row>
    <row r="60" spans="2:9">
      <c r="B60" s="28" t="s">
        <v>32</v>
      </c>
      <c r="C60" s="29"/>
      <c r="D60" s="29"/>
      <c r="E60" s="47"/>
      <c r="F60" s="43"/>
      <c r="G60" s="30"/>
      <c r="H60" s="44"/>
      <c r="I60" s="9"/>
    </row>
    <row r="61" spans="2:9">
      <c r="B61" s="34" t="s">
        <v>1</v>
      </c>
      <c r="C61" s="19" t="s">
        <v>2</v>
      </c>
      <c r="D61" s="19" t="s">
        <v>3</v>
      </c>
      <c r="E61" s="23" t="s">
        <v>54</v>
      </c>
      <c r="F61" s="23" t="s">
        <v>54</v>
      </c>
      <c r="G61" s="23" t="s">
        <v>54</v>
      </c>
      <c r="H61" s="35"/>
      <c r="I61" s="9"/>
    </row>
    <row r="62" spans="2:9">
      <c r="B62" s="34"/>
      <c r="C62" s="19"/>
      <c r="D62" s="19"/>
      <c r="E62" s="25"/>
      <c r="F62" s="26"/>
      <c r="G62" s="20"/>
      <c r="H62" s="35"/>
      <c r="I62" s="9"/>
    </row>
    <row r="63" spans="2:9">
      <c r="B63" s="34" t="s">
        <v>4</v>
      </c>
      <c r="C63" s="24" t="s">
        <v>33</v>
      </c>
      <c r="D63" s="24" t="s">
        <v>6</v>
      </c>
      <c r="E63" s="25">
        <v>100</v>
      </c>
      <c r="F63" s="26">
        <v>100</v>
      </c>
      <c r="G63" s="20">
        <v>100</v>
      </c>
      <c r="H63" s="35">
        <f>SUM(E63:G63)-100</f>
        <v>200</v>
      </c>
      <c r="I63" s="9" t="s">
        <v>69</v>
      </c>
    </row>
    <row r="64" spans="2:9">
      <c r="B64" s="34" t="s">
        <v>7</v>
      </c>
      <c r="C64" s="24" t="s">
        <v>34</v>
      </c>
      <c r="D64" s="24" t="s">
        <v>6</v>
      </c>
      <c r="E64" s="25">
        <v>95</v>
      </c>
      <c r="F64" s="26">
        <v>66.3</v>
      </c>
      <c r="G64" s="20">
        <v>77.099999999999994</v>
      </c>
      <c r="H64" s="35">
        <f>SUM(E64:G64)-MIN(E64:G64)</f>
        <v>172.10000000000002</v>
      </c>
      <c r="I64" s="9" t="s">
        <v>98</v>
      </c>
    </row>
    <row r="65" spans="2:10">
      <c r="B65" s="34" t="s">
        <v>9</v>
      </c>
      <c r="C65" s="24" t="s">
        <v>80</v>
      </c>
      <c r="D65" s="24" t="s">
        <v>6</v>
      </c>
      <c r="E65" s="25">
        <v>12.4</v>
      </c>
      <c r="F65" s="26">
        <v>28</v>
      </c>
      <c r="G65" s="20">
        <v>0</v>
      </c>
      <c r="H65" s="35">
        <f t="shared" ref="H65:H67" si="5">SUM(E65:G65)</f>
        <v>40.4</v>
      </c>
      <c r="I65" s="9" t="s">
        <v>98</v>
      </c>
    </row>
    <row r="66" spans="2:10">
      <c r="B66" s="34" t="s">
        <v>81</v>
      </c>
      <c r="C66" s="24" t="s">
        <v>61</v>
      </c>
      <c r="D66" s="24" t="s">
        <v>43</v>
      </c>
      <c r="E66" s="25">
        <v>0</v>
      </c>
      <c r="F66" s="26" t="s">
        <v>75</v>
      </c>
      <c r="G66" s="26" t="s">
        <v>75</v>
      </c>
      <c r="H66" s="35">
        <f t="shared" si="5"/>
        <v>0</v>
      </c>
      <c r="I66" s="9" t="s">
        <v>99</v>
      </c>
      <c r="J66" s="53"/>
    </row>
    <row r="67" spans="2:10" ht="15" thickBot="1">
      <c r="B67" s="36" t="s">
        <v>13</v>
      </c>
      <c r="C67" s="37" t="s">
        <v>83</v>
      </c>
      <c r="D67" s="37" t="s">
        <v>6</v>
      </c>
      <c r="E67" s="38">
        <v>0</v>
      </c>
      <c r="F67" s="39" t="s">
        <v>82</v>
      </c>
      <c r="G67" s="39" t="s">
        <v>75</v>
      </c>
      <c r="H67" s="41">
        <f t="shared" si="5"/>
        <v>0</v>
      </c>
      <c r="I67" s="9"/>
      <c r="J67" s="53"/>
    </row>
    <row r="68" spans="2:10">
      <c r="B68" s="2"/>
      <c r="C68" s="3"/>
      <c r="D68" s="3"/>
      <c r="E68" s="7"/>
      <c r="F68" s="8"/>
      <c r="H68" s="12"/>
      <c r="I68" s="9"/>
    </row>
    <row r="69" spans="2:10">
      <c r="B69" s="2"/>
      <c r="C69" s="3"/>
      <c r="D69" s="3"/>
      <c r="E69" s="7"/>
      <c r="F69" s="8"/>
      <c r="H69" s="12"/>
      <c r="I69" s="9"/>
    </row>
    <row r="70" spans="2:10">
      <c r="B70" s="2"/>
      <c r="C70" s="3"/>
      <c r="D70" s="3"/>
      <c r="E70" s="15">
        <v>45969</v>
      </c>
      <c r="F70" s="16">
        <v>46102</v>
      </c>
      <c r="G70" s="16">
        <v>46131</v>
      </c>
      <c r="H70" s="14"/>
      <c r="I70" s="10"/>
    </row>
    <row r="71" spans="2:10">
      <c r="B71" s="2"/>
      <c r="C71" s="3"/>
      <c r="D71" s="3"/>
      <c r="E71" s="15" t="s">
        <v>70</v>
      </c>
      <c r="F71" s="16" t="s">
        <v>72</v>
      </c>
      <c r="G71" s="16" t="s">
        <v>65</v>
      </c>
      <c r="H71" s="14"/>
      <c r="I71" s="10"/>
    </row>
    <row r="72" spans="2:10" ht="15" thickBot="1">
      <c r="B72" s="2"/>
      <c r="C72" s="3"/>
      <c r="D72" s="3"/>
      <c r="E72" s="17" t="s">
        <v>55</v>
      </c>
      <c r="F72" s="17" t="s">
        <v>73</v>
      </c>
      <c r="G72" s="17" t="s">
        <v>74</v>
      </c>
      <c r="H72" s="17" t="s">
        <v>56</v>
      </c>
      <c r="I72" s="9" t="s">
        <v>68</v>
      </c>
    </row>
    <row r="73" spans="2:10">
      <c r="B73" s="28" t="s">
        <v>35</v>
      </c>
      <c r="C73" s="29"/>
      <c r="D73" s="29"/>
      <c r="E73" s="47"/>
      <c r="F73" s="43"/>
      <c r="G73" s="30"/>
      <c r="H73" s="44"/>
      <c r="I73" s="9"/>
    </row>
    <row r="74" spans="2:10">
      <c r="B74" s="34" t="s">
        <v>1</v>
      </c>
      <c r="C74" s="19" t="s">
        <v>2</v>
      </c>
      <c r="D74" s="19" t="s">
        <v>3</v>
      </c>
      <c r="E74" s="48" t="s">
        <v>54</v>
      </c>
      <c r="F74" s="23" t="s">
        <v>54</v>
      </c>
      <c r="G74" s="23" t="s">
        <v>54</v>
      </c>
      <c r="H74" s="35"/>
      <c r="I74" s="9"/>
    </row>
    <row r="75" spans="2:10">
      <c r="B75" s="34"/>
      <c r="C75" s="19"/>
      <c r="D75" s="19"/>
      <c r="E75" s="25"/>
      <c r="F75" s="26"/>
      <c r="G75" s="20"/>
      <c r="H75" s="35"/>
      <c r="I75" s="9"/>
    </row>
    <row r="76" spans="2:10">
      <c r="B76" s="34" t="s">
        <v>4</v>
      </c>
      <c r="C76" s="19" t="s">
        <v>60</v>
      </c>
      <c r="D76" s="19" t="s">
        <v>43</v>
      </c>
      <c r="E76" s="25">
        <v>72</v>
      </c>
      <c r="F76" s="26">
        <v>94.7</v>
      </c>
      <c r="G76" s="20">
        <v>100</v>
      </c>
      <c r="H76" s="35">
        <f>SUM(E76:G76)-MIN(E76:G76)</f>
        <v>194.7</v>
      </c>
      <c r="I76" s="9" t="s">
        <v>98</v>
      </c>
    </row>
    <row r="77" spans="2:10">
      <c r="B77" s="34" t="s">
        <v>7</v>
      </c>
      <c r="C77" s="19" t="s">
        <v>29</v>
      </c>
      <c r="D77" s="19" t="s">
        <v>6</v>
      </c>
      <c r="E77" s="25">
        <v>50.7</v>
      </c>
      <c r="F77" s="26">
        <v>71.8</v>
      </c>
      <c r="G77" s="20">
        <v>88.4</v>
      </c>
      <c r="H77" s="35">
        <f>SUM(E77:G77)-MIN(E77:G77)</f>
        <v>160.19999999999999</v>
      </c>
      <c r="I77" s="9" t="s">
        <v>98</v>
      </c>
    </row>
    <row r="78" spans="2:10">
      <c r="B78" s="34" t="s">
        <v>9</v>
      </c>
      <c r="C78" s="19" t="s">
        <v>84</v>
      </c>
      <c r="D78" s="19" t="s">
        <v>43</v>
      </c>
      <c r="E78" s="25">
        <v>100</v>
      </c>
      <c r="F78" s="26" t="s">
        <v>75</v>
      </c>
      <c r="G78" s="20"/>
      <c r="H78" s="35">
        <f t="shared" ref="H78:H80" si="6">SUM(E78:G78)</f>
        <v>100</v>
      </c>
      <c r="I78" s="9" t="s">
        <v>99</v>
      </c>
      <c r="J78" s="53"/>
    </row>
    <row r="79" spans="2:10">
      <c r="B79" s="34" t="s">
        <v>11</v>
      </c>
      <c r="C79" s="19" t="s">
        <v>85</v>
      </c>
      <c r="D79" s="19" t="s">
        <v>6</v>
      </c>
      <c r="E79" s="25" t="s">
        <v>75</v>
      </c>
      <c r="F79" s="26">
        <v>100</v>
      </c>
      <c r="G79" s="20"/>
      <c r="H79" s="35">
        <f t="shared" si="6"/>
        <v>100</v>
      </c>
      <c r="I79" s="9"/>
      <c r="J79" s="53"/>
    </row>
    <row r="80" spans="2:10" ht="15" thickBot="1">
      <c r="B80" s="36"/>
      <c r="C80" s="46"/>
      <c r="D80" s="46"/>
      <c r="E80" s="38"/>
      <c r="F80" s="39"/>
      <c r="G80" s="40"/>
      <c r="H80" s="41"/>
      <c r="I80" s="9"/>
    </row>
    <row r="81" spans="2:9">
      <c r="B81" s="2"/>
      <c r="C81" s="1"/>
      <c r="D81" s="1"/>
      <c r="E81" s="7"/>
      <c r="F81" s="8"/>
      <c r="H81" s="12"/>
      <c r="I81" s="9"/>
    </row>
    <row r="82" spans="2:9" ht="15" thickBot="1">
      <c r="B82" s="2"/>
      <c r="C82" s="1"/>
      <c r="D82" s="1"/>
      <c r="E82" s="7"/>
      <c r="F82" s="8"/>
      <c r="H82" s="12"/>
      <c r="I82" s="9"/>
    </row>
    <row r="83" spans="2:9">
      <c r="B83" s="28" t="s">
        <v>36</v>
      </c>
      <c r="C83" s="29"/>
      <c r="D83" s="29"/>
      <c r="E83" s="42"/>
      <c r="F83" s="43"/>
      <c r="G83" s="30"/>
      <c r="H83" s="44"/>
      <c r="I83" s="9"/>
    </row>
    <row r="84" spans="2:9">
      <c r="B84" s="34" t="s">
        <v>1</v>
      </c>
      <c r="C84" s="19" t="s">
        <v>2</v>
      </c>
      <c r="D84" s="19" t="s">
        <v>3</v>
      </c>
      <c r="E84" s="23" t="s">
        <v>54</v>
      </c>
      <c r="F84" s="23" t="s">
        <v>54</v>
      </c>
      <c r="G84" s="23" t="s">
        <v>54</v>
      </c>
      <c r="H84" s="35"/>
      <c r="I84" s="9"/>
    </row>
    <row r="85" spans="2:9">
      <c r="B85" s="49"/>
      <c r="C85" s="20"/>
      <c r="D85" s="20"/>
      <c r="E85" s="20"/>
      <c r="F85" s="20"/>
      <c r="G85" s="20"/>
      <c r="H85" s="35"/>
      <c r="I85" s="9"/>
    </row>
    <row r="86" spans="2:9" s="13" customFormat="1">
      <c r="B86" s="34" t="s">
        <v>4</v>
      </c>
      <c r="C86" s="19" t="s">
        <v>86</v>
      </c>
      <c r="D86" s="19" t="s">
        <v>6</v>
      </c>
      <c r="E86" s="25">
        <v>100</v>
      </c>
      <c r="F86" s="26">
        <v>100</v>
      </c>
      <c r="G86" s="26">
        <v>100</v>
      </c>
      <c r="H86" s="35">
        <f t="shared" ref="H86" si="7">IF(COUNT(D86:G86)=3,SUM(D86:G86)-MIN(D86:G86),SUM(D86:G86))</f>
        <v>200</v>
      </c>
      <c r="I86" s="9" t="s">
        <v>98</v>
      </c>
    </row>
    <row r="87" spans="2:9" s="13" customFormat="1" ht="15" thickBot="1">
      <c r="B87" s="36" t="s">
        <v>7</v>
      </c>
      <c r="C87" s="46" t="s">
        <v>95</v>
      </c>
      <c r="D87" s="46" t="s">
        <v>6</v>
      </c>
      <c r="E87" s="38" t="s">
        <v>75</v>
      </c>
      <c r="F87" s="39" t="s">
        <v>75</v>
      </c>
      <c r="G87" s="39">
        <v>96.5</v>
      </c>
      <c r="H87" s="41">
        <v>96.5</v>
      </c>
      <c r="I87" s="9" t="s">
        <v>98</v>
      </c>
    </row>
    <row r="88" spans="2:9" s="13" customFormat="1">
      <c r="B88" s="2"/>
      <c r="C88" s="1"/>
      <c r="D88" s="1"/>
      <c r="E88" s="7"/>
      <c r="F88" s="8"/>
      <c r="G88" s="8"/>
      <c r="H88" s="12"/>
      <c r="I88" s="9"/>
    </row>
    <row r="89" spans="2:9" ht="15" thickBot="1">
      <c r="B89" s="2"/>
      <c r="C89" s="1"/>
      <c r="D89" s="1"/>
      <c r="E89" s="7"/>
      <c r="F89" s="8"/>
      <c r="H89" s="12"/>
      <c r="I89" s="9"/>
    </row>
    <row r="90" spans="2:9">
      <c r="B90" s="28" t="s">
        <v>37</v>
      </c>
      <c r="C90" s="29"/>
      <c r="D90" s="29"/>
      <c r="E90" s="42"/>
      <c r="F90" s="43"/>
      <c r="G90" s="30"/>
      <c r="H90" s="44"/>
      <c r="I90" s="9"/>
    </row>
    <row r="91" spans="2:9" ht="15" thickBot="1">
      <c r="B91" s="36" t="s">
        <v>1</v>
      </c>
      <c r="C91" s="46" t="s">
        <v>2</v>
      </c>
      <c r="D91" s="46" t="s">
        <v>3</v>
      </c>
      <c r="E91" s="50" t="s">
        <v>54</v>
      </c>
      <c r="F91" s="50" t="s">
        <v>54</v>
      </c>
      <c r="G91" s="50" t="s">
        <v>54</v>
      </c>
      <c r="H91" s="41"/>
      <c r="I91" s="9"/>
    </row>
    <row r="93" spans="2:9" ht="15" thickBot="1">
      <c r="B93" s="2"/>
      <c r="C93" s="1"/>
      <c r="D93" s="1"/>
      <c r="E93" s="11"/>
      <c r="F93" s="11"/>
      <c r="G93" s="11"/>
      <c r="H93" s="12"/>
      <c r="I93" s="9"/>
    </row>
    <row r="94" spans="2:9">
      <c r="B94" s="28" t="s">
        <v>38</v>
      </c>
      <c r="C94" s="29"/>
      <c r="D94" s="29"/>
      <c r="E94" s="42"/>
      <c r="F94" s="43"/>
      <c r="G94" s="30"/>
      <c r="H94" s="44"/>
      <c r="I94" s="9"/>
    </row>
    <row r="95" spans="2:9">
      <c r="B95" s="34" t="s">
        <v>1</v>
      </c>
      <c r="C95" s="19" t="s">
        <v>2</v>
      </c>
      <c r="D95" s="19" t="s">
        <v>3</v>
      </c>
      <c r="E95" s="23" t="s">
        <v>54</v>
      </c>
      <c r="F95" s="23" t="s">
        <v>54</v>
      </c>
      <c r="G95" s="23" t="s">
        <v>54</v>
      </c>
      <c r="H95" s="35"/>
      <c r="I95" s="9"/>
    </row>
    <row r="96" spans="2:9">
      <c r="B96" s="34"/>
      <c r="C96" s="19"/>
      <c r="D96" s="19"/>
      <c r="E96" s="25"/>
      <c r="F96" s="26"/>
      <c r="G96" s="20"/>
      <c r="H96" s="35"/>
      <c r="I96" s="9"/>
    </row>
    <row r="97" spans="2:14">
      <c r="B97" s="34" t="s">
        <v>4</v>
      </c>
      <c r="C97" s="19" t="s">
        <v>63</v>
      </c>
      <c r="D97" s="19" t="s">
        <v>43</v>
      </c>
      <c r="E97" s="25">
        <v>100</v>
      </c>
      <c r="F97" s="26" t="s">
        <v>75</v>
      </c>
      <c r="G97" s="20">
        <v>100</v>
      </c>
      <c r="H97" s="35">
        <f t="shared" ref="H97:H98" si="8">IF(COUNT(D97:G97)=3,SUM(D97:G97)-MIN(D97:G97),SUM(D97:G97))</f>
        <v>200</v>
      </c>
      <c r="I97" s="9" t="s">
        <v>98</v>
      </c>
    </row>
    <row r="98" spans="2:14" ht="15" thickBot="1">
      <c r="B98" s="36" t="s">
        <v>7</v>
      </c>
      <c r="C98" s="46" t="s">
        <v>62</v>
      </c>
      <c r="D98" s="46" t="s">
        <v>43</v>
      </c>
      <c r="E98" s="38">
        <v>93.4</v>
      </c>
      <c r="F98" s="39" t="s">
        <v>75</v>
      </c>
      <c r="G98" s="39" t="s">
        <v>75</v>
      </c>
      <c r="H98" s="41">
        <f t="shared" si="8"/>
        <v>93.4</v>
      </c>
      <c r="I98" s="9" t="s">
        <v>99</v>
      </c>
    </row>
    <row r="99" spans="2:14">
      <c r="B99" s="2"/>
      <c r="C99" s="1"/>
      <c r="D99" s="1"/>
      <c r="E99" s="7"/>
      <c r="F99" s="8"/>
      <c r="G99" s="8"/>
      <c r="H99" s="12"/>
      <c r="I99" s="9"/>
    </row>
    <row r="100" spans="2:14">
      <c r="B100" s="2"/>
      <c r="C100" s="1"/>
      <c r="D100" s="1"/>
      <c r="E100" s="7"/>
      <c r="F100" s="8"/>
      <c r="G100" s="8"/>
      <c r="H100" s="12"/>
      <c r="I100" s="9"/>
    </row>
    <row r="101" spans="2:14">
      <c r="B101" s="2"/>
      <c r="C101" s="1"/>
      <c r="D101" s="1"/>
      <c r="E101" s="15">
        <v>45969</v>
      </c>
      <c r="F101" s="16">
        <v>46102</v>
      </c>
      <c r="G101" s="16">
        <v>46131</v>
      </c>
      <c r="H101" s="14"/>
      <c r="I101" s="10"/>
    </row>
    <row r="102" spans="2:14">
      <c r="B102" s="2"/>
      <c r="C102" s="1"/>
      <c r="D102" s="1"/>
      <c r="E102" s="15" t="s">
        <v>70</v>
      </c>
      <c r="F102" s="16" t="s">
        <v>72</v>
      </c>
      <c r="G102" s="16" t="s">
        <v>65</v>
      </c>
      <c r="H102" s="14"/>
      <c r="I102" s="10"/>
    </row>
    <row r="103" spans="2:14">
      <c r="B103" s="2"/>
      <c r="C103" s="1"/>
      <c r="D103" s="1"/>
      <c r="E103" s="17" t="s">
        <v>55</v>
      </c>
      <c r="F103" s="17" t="s">
        <v>73</v>
      </c>
      <c r="G103" s="17" t="s">
        <v>74</v>
      </c>
      <c r="H103" s="17" t="s">
        <v>56</v>
      </c>
      <c r="I103" s="9" t="s">
        <v>68</v>
      </c>
    </row>
    <row r="104" spans="2:14">
      <c r="B104" s="55" t="s">
        <v>40</v>
      </c>
      <c r="C104" s="19"/>
      <c r="D104" s="19"/>
      <c r="E104" s="25"/>
      <c r="F104" s="26"/>
      <c r="G104" s="20"/>
      <c r="H104" s="56"/>
      <c r="I104" s="9"/>
    </row>
    <row r="105" spans="2:14">
      <c r="B105" s="57" t="s">
        <v>1</v>
      </c>
      <c r="C105" s="19" t="s">
        <v>2</v>
      </c>
      <c r="D105" s="19" t="s">
        <v>3</v>
      </c>
      <c r="E105" s="23" t="s">
        <v>54</v>
      </c>
      <c r="F105" s="23" t="s">
        <v>54</v>
      </c>
      <c r="G105" s="23" t="s">
        <v>54</v>
      </c>
      <c r="H105" s="56"/>
      <c r="I105" s="9"/>
    </row>
    <row r="106" spans="2:14">
      <c r="B106" s="57"/>
      <c r="C106" s="24"/>
      <c r="D106" s="24"/>
      <c r="E106" s="25"/>
      <c r="F106" s="26"/>
      <c r="G106" s="20"/>
      <c r="H106" s="56"/>
      <c r="I106" s="9"/>
    </row>
    <row r="107" spans="2:14">
      <c r="B107" s="57" t="s">
        <v>4</v>
      </c>
      <c r="C107" s="24" t="s">
        <v>41</v>
      </c>
      <c r="D107" s="24" t="s">
        <v>6</v>
      </c>
      <c r="E107" s="25" t="s">
        <v>75</v>
      </c>
      <c r="F107" s="26">
        <v>100</v>
      </c>
      <c r="G107" s="26">
        <v>100</v>
      </c>
      <c r="H107" s="56">
        <f>IF(COUNT(D107:G107)=3,SUM(D107:G107)-MIN(D107:G107),SUM(D107:G107))</f>
        <v>200</v>
      </c>
      <c r="I107" s="9" t="s">
        <v>69</v>
      </c>
      <c r="J107" s="53"/>
    </row>
    <row r="108" spans="2:14">
      <c r="B108" s="57" t="s">
        <v>7</v>
      </c>
      <c r="C108" s="24" t="s">
        <v>42</v>
      </c>
      <c r="D108" s="24" t="s">
        <v>6</v>
      </c>
      <c r="E108" s="25">
        <v>100</v>
      </c>
      <c r="F108" s="26">
        <v>84.9</v>
      </c>
      <c r="G108" s="20">
        <v>87</v>
      </c>
      <c r="H108" s="56">
        <f>IF(COUNT(D108:G108)=3,SUM(D108:G108)-MIN(D108:G108),SUM(D108:G108))</f>
        <v>186.99999999999997</v>
      </c>
      <c r="I108" s="9" t="s">
        <v>98</v>
      </c>
      <c r="J108" s="58"/>
      <c r="K108" s="58"/>
      <c r="L108" s="58"/>
      <c r="M108" s="58"/>
      <c r="N108" s="58"/>
    </row>
    <row r="109" spans="2:14">
      <c r="B109" s="57" t="s">
        <v>9</v>
      </c>
      <c r="C109" s="24" t="s">
        <v>87</v>
      </c>
      <c r="D109" s="24" t="s">
        <v>6</v>
      </c>
      <c r="E109" s="25">
        <v>94.5</v>
      </c>
      <c r="F109" s="26" t="s">
        <v>75</v>
      </c>
      <c r="G109" s="26" t="s">
        <v>75</v>
      </c>
      <c r="H109" s="56">
        <f>IF(COUNT(D109:G109)=3,SUM(D109:G109)-MIN(D109:G109),SUM(D109:G109))</f>
        <v>94.5</v>
      </c>
      <c r="I109" s="9" t="s">
        <v>99</v>
      </c>
    </row>
    <row r="110" spans="2:14">
      <c r="B110" s="2"/>
      <c r="C110" s="3"/>
      <c r="D110" s="3"/>
      <c r="E110" s="7"/>
      <c r="F110" s="8"/>
      <c r="G110" s="8"/>
      <c r="H110" s="12"/>
      <c r="I110" s="9"/>
    </row>
    <row r="111" spans="2:14" ht="15" thickBot="1"/>
    <row r="112" spans="2:14">
      <c r="B112" s="28" t="s">
        <v>44</v>
      </c>
      <c r="C112" s="29"/>
      <c r="D112" s="29"/>
      <c r="E112" s="42"/>
      <c r="F112" s="43"/>
      <c r="G112" s="30"/>
      <c r="H112" s="44"/>
      <c r="I112" s="9"/>
    </row>
    <row r="113" spans="2:9">
      <c r="B113" s="34" t="s">
        <v>1</v>
      </c>
      <c r="C113" s="19" t="s">
        <v>2</v>
      </c>
      <c r="D113" s="19" t="s">
        <v>3</v>
      </c>
      <c r="E113" s="23" t="s">
        <v>54</v>
      </c>
      <c r="F113" s="23" t="s">
        <v>54</v>
      </c>
      <c r="G113" s="23" t="s">
        <v>54</v>
      </c>
      <c r="H113" s="35"/>
      <c r="I113" s="9"/>
    </row>
    <row r="114" spans="2:9">
      <c r="B114" s="34"/>
      <c r="C114" s="19"/>
      <c r="D114" s="19"/>
      <c r="E114" s="25"/>
      <c r="F114" s="26"/>
      <c r="G114" s="20"/>
      <c r="H114" s="35"/>
      <c r="I114" s="9"/>
    </row>
    <row r="115" spans="2:9" ht="15" thickBot="1">
      <c r="B115" s="36" t="s">
        <v>4</v>
      </c>
      <c r="C115" s="37" t="s">
        <v>45</v>
      </c>
      <c r="D115" s="37" t="s">
        <v>6</v>
      </c>
      <c r="E115" s="38" t="s">
        <v>75</v>
      </c>
      <c r="F115" s="39">
        <v>100</v>
      </c>
      <c r="G115" s="40">
        <v>100</v>
      </c>
      <c r="H115" s="41">
        <f t="shared" ref="H115:H129" si="9">IF(COUNT(D115:G115)=3,SUM(D115:G115)-MIN(D115:G115),SUM(D115:G115))</f>
        <v>200</v>
      </c>
      <c r="I115" s="9" t="s">
        <v>69</v>
      </c>
    </row>
    <row r="116" spans="2:9">
      <c r="B116" s="2"/>
      <c r="C116" s="3"/>
      <c r="D116" s="3"/>
      <c r="E116" s="7"/>
      <c r="F116" s="8"/>
      <c r="H116" s="12"/>
      <c r="I116" s="9"/>
    </row>
    <row r="117" spans="2:9" ht="15" thickBot="1">
      <c r="B117" s="2"/>
      <c r="C117" s="3"/>
      <c r="D117" s="3"/>
      <c r="E117" s="7"/>
      <c r="F117" s="8"/>
      <c r="H117" s="12"/>
      <c r="I117" s="9"/>
    </row>
    <row r="118" spans="2:9">
      <c r="B118" s="28" t="s">
        <v>46</v>
      </c>
      <c r="C118" s="29"/>
      <c r="D118" s="29"/>
      <c r="E118" s="42"/>
      <c r="F118" s="43"/>
      <c r="G118" s="30"/>
      <c r="H118" s="44"/>
      <c r="I118" s="9"/>
    </row>
    <row r="119" spans="2:9" ht="15" thickBot="1">
      <c r="B119" s="36" t="s">
        <v>1</v>
      </c>
      <c r="C119" s="46" t="s">
        <v>2</v>
      </c>
      <c r="D119" s="46" t="s">
        <v>3</v>
      </c>
      <c r="E119" s="50" t="s">
        <v>54</v>
      </c>
      <c r="F119" s="50" t="s">
        <v>54</v>
      </c>
      <c r="G119" s="50" t="s">
        <v>54</v>
      </c>
      <c r="H119" s="41">
        <f t="shared" si="9"/>
        <v>0</v>
      </c>
      <c r="I119" s="9"/>
    </row>
    <row r="120" spans="2:9">
      <c r="B120" s="2"/>
      <c r="C120" s="1"/>
      <c r="D120" s="1"/>
      <c r="E120" s="11"/>
      <c r="F120" s="11"/>
      <c r="G120" s="11"/>
      <c r="H120" s="12"/>
      <c r="I120" s="9"/>
    </row>
    <row r="121" spans="2:9" ht="15" thickBot="1">
      <c r="B121" s="2"/>
      <c r="C121" s="3"/>
      <c r="D121" s="3"/>
      <c r="E121" s="7"/>
      <c r="F121" s="8"/>
      <c r="H121" s="12"/>
      <c r="I121" s="9"/>
    </row>
    <row r="122" spans="2:9">
      <c r="B122" s="28" t="s">
        <v>47</v>
      </c>
      <c r="C122" s="29"/>
      <c r="D122" s="29"/>
      <c r="E122" s="42"/>
      <c r="F122" s="43"/>
      <c r="G122" s="30"/>
      <c r="H122" s="44"/>
      <c r="I122" s="9"/>
    </row>
    <row r="123" spans="2:9">
      <c r="B123" s="34" t="s">
        <v>1</v>
      </c>
      <c r="C123" s="19" t="s">
        <v>2</v>
      </c>
      <c r="D123" s="19" t="s">
        <v>3</v>
      </c>
      <c r="E123" s="23" t="s">
        <v>54</v>
      </c>
      <c r="F123" s="23" t="s">
        <v>54</v>
      </c>
      <c r="G123" s="23" t="s">
        <v>54</v>
      </c>
      <c r="H123" s="35"/>
      <c r="I123" s="9"/>
    </row>
    <row r="124" spans="2:9">
      <c r="B124" s="49"/>
      <c r="C124" s="20"/>
      <c r="D124" s="20"/>
      <c r="E124" s="20"/>
      <c r="F124" s="20"/>
      <c r="G124" s="20"/>
      <c r="H124" s="35"/>
      <c r="I124" s="9"/>
    </row>
    <row r="125" spans="2:9">
      <c r="B125" s="34" t="s">
        <v>4</v>
      </c>
      <c r="C125" s="19" t="s">
        <v>39</v>
      </c>
      <c r="D125" s="19" t="s">
        <v>6</v>
      </c>
      <c r="E125" s="25">
        <v>100</v>
      </c>
      <c r="F125" s="26">
        <v>100</v>
      </c>
      <c r="G125" s="20" t="s">
        <v>75</v>
      </c>
      <c r="H125" s="35">
        <f t="shared" ref="H125:H127" si="10">SUM(E125:G125)</f>
        <v>200</v>
      </c>
      <c r="I125" s="9" t="s">
        <v>69</v>
      </c>
    </row>
    <row r="126" spans="2:9">
      <c r="B126" s="34" t="s">
        <v>7</v>
      </c>
      <c r="C126" s="19" t="s">
        <v>48</v>
      </c>
      <c r="D126" s="19" t="s">
        <v>6</v>
      </c>
      <c r="E126" s="25">
        <v>76.599999999999994</v>
      </c>
      <c r="F126" s="26">
        <v>84.4</v>
      </c>
      <c r="G126" s="20">
        <v>100</v>
      </c>
      <c r="H126" s="35">
        <f>SUM(E126:G126)-MIN(E126:G126)</f>
        <v>184.4</v>
      </c>
      <c r="I126" s="9" t="s">
        <v>98</v>
      </c>
    </row>
    <row r="127" spans="2:9">
      <c r="B127" s="34" t="s">
        <v>9</v>
      </c>
      <c r="C127" s="24" t="s">
        <v>64</v>
      </c>
      <c r="D127" s="24" t="s">
        <v>6</v>
      </c>
      <c r="E127" s="25">
        <v>87.5</v>
      </c>
      <c r="F127" s="26" t="s">
        <v>75</v>
      </c>
      <c r="G127" s="20">
        <v>73.599999999999994</v>
      </c>
      <c r="H127" s="35">
        <f t="shared" si="10"/>
        <v>161.1</v>
      </c>
      <c r="I127" s="9" t="s">
        <v>98</v>
      </c>
    </row>
    <row r="128" spans="2:9">
      <c r="B128" s="34" t="s">
        <v>11</v>
      </c>
      <c r="C128" s="24" t="s">
        <v>88</v>
      </c>
      <c r="D128" s="24" t="s">
        <v>6</v>
      </c>
      <c r="E128" s="25" t="s">
        <v>75</v>
      </c>
      <c r="F128" s="26">
        <v>83.7</v>
      </c>
      <c r="G128" s="20" t="s">
        <v>75</v>
      </c>
      <c r="H128" s="35">
        <f t="shared" si="9"/>
        <v>83.7</v>
      </c>
      <c r="I128" s="9" t="s">
        <v>99</v>
      </c>
    </row>
    <row r="129" spans="2:9" ht="15" thickBot="1">
      <c r="B129" s="36" t="s">
        <v>13</v>
      </c>
      <c r="C129" s="37" t="s">
        <v>89</v>
      </c>
      <c r="D129" s="37" t="s">
        <v>6</v>
      </c>
      <c r="E129" s="38">
        <v>76.400000000000006</v>
      </c>
      <c r="F129" s="39" t="s">
        <v>75</v>
      </c>
      <c r="G129" s="39" t="s">
        <v>75</v>
      </c>
      <c r="H129" s="41">
        <f t="shared" si="9"/>
        <v>76.400000000000006</v>
      </c>
      <c r="I129" s="9"/>
    </row>
    <row r="130" spans="2:9">
      <c r="B130" s="2"/>
      <c r="C130" s="3"/>
      <c r="D130" s="3"/>
      <c r="E130" s="7"/>
      <c r="F130" s="8"/>
      <c r="G130" s="8"/>
      <c r="H130" s="12"/>
      <c r="I130" s="9"/>
    </row>
    <row r="131" spans="2:9" ht="15" thickBot="1">
      <c r="B131" s="2"/>
      <c r="C131" s="3"/>
      <c r="D131" s="3"/>
      <c r="E131" s="7"/>
      <c r="F131" s="8"/>
      <c r="H131" s="12"/>
      <c r="I131" s="9"/>
    </row>
    <row r="132" spans="2:9">
      <c r="B132" s="28" t="s">
        <v>49</v>
      </c>
      <c r="C132" s="29"/>
      <c r="D132" s="29"/>
      <c r="E132" s="42"/>
      <c r="F132" s="43"/>
      <c r="G132" s="30"/>
      <c r="H132" s="44"/>
      <c r="I132" s="9"/>
    </row>
    <row r="133" spans="2:9">
      <c r="B133" s="34" t="s">
        <v>1</v>
      </c>
      <c r="C133" s="19" t="s">
        <v>2</v>
      </c>
      <c r="D133" s="19" t="s">
        <v>3</v>
      </c>
      <c r="E133" s="23" t="s">
        <v>54</v>
      </c>
      <c r="F133" s="23" t="s">
        <v>54</v>
      </c>
      <c r="G133" s="23" t="s">
        <v>54</v>
      </c>
      <c r="H133" s="35"/>
      <c r="I133" s="9"/>
    </row>
    <row r="134" spans="2:9">
      <c r="B134" s="34"/>
      <c r="C134" s="19"/>
      <c r="D134" s="19"/>
      <c r="E134" s="25"/>
      <c r="F134" s="26"/>
      <c r="G134" s="20"/>
      <c r="H134" s="35"/>
      <c r="I134" s="9"/>
    </row>
    <row r="135" spans="2:9">
      <c r="B135" s="34" t="s">
        <v>4</v>
      </c>
      <c r="C135" s="24" t="s">
        <v>51</v>
      </c>
      <c r="D135" s="24" t="s">
        <v>6</v>
      </c>
      <c r="E135" s="25">
        <v>100</v>
      </c>
      <c r="F135" s="26">
        <v>100</v>
      </c>
      <c r="G135" s="20">
        <v>100</v>
      </c>
      <c r="H135" s="35">
        <f>SUM(E135:G135)-MIN(E135:G135)</f>
        <v>200</v>
      </c>
      <c r="I135" s="9" t="s">
        <v>69</v>
      </c>
    </row>
    <row r="136" spans="2:9">
      <c r="B136" s="34" t="s">
        <v>7</v>
      </c>
      <c r="C136" s="19" t="s">
        <v>50</v>
      </c>
      <c r="D136" s="19" t="s">
        <v>6</v>
      </c>
      <c r="E136" s="25">
        <v>76.8</v>
      </c>
      <c r="F136" s="26">
        <v>82.4</v>
      </c>
      <c r="G136" s="26" t="s">
        <v>75</v>
      </c>
      <c r="H136" s="35">
        <f t="shared" ref="H136" si="11">SUM(E136:G136)</f>
        <v>159.19999999999999</v>
      </c>
      <c r="I136" s="9" t="s">
        <v>69</v>
      </c>
    </row>
    <row r="137" spans="2:9" ht="15" thickBot="1">
      <c r="B137" s="36" t="s">
        <v>9</v>
      </c>
      <c r="C137" s="37" t="s">
        <v>96</v>
      </c>
      <c r="D137" s="37" t="s">
        <v>6</v>
      </c>
      <c r="E137" s="38" t="s">
        <v>75</v>
      </c>
      <c r="F137" s="39" t="s">
        <v>75</v>
      </c>
      <c r="G137" s="40">
        <v>0</v>
      </c>
      <c r="H137" s="41">
        <v>0</v>
      </c>
      <c r="I137" s="9" t="s">
        <v>98</v>
      </c>
    </row>
    <row r="138" spans="2:9">
      <c r="B138" s="2"/>
      <c r="C138" s="3"/>
      <c r="D138" s="3"/>
      <c r="E138" s="7"/>
      <c r="F138" s="8"/>
      <c r="H138" s="12"/>
      <c r="I138" s="9"/>
    </row>
    <row r="139" spans="2:9" ht="15" thickBot="1">
      <c r="B139" s="2"/>
      <c r="C139" s="3"/>
      <c r="D139" s="3"/>
      <c r="E139" s="7"/>
      <c r="H139" s="12"/>
      <c r="I139" s="9"/>
    </row>
    <row r="140" spans="2:9">
      <c r="B140" s="28" t="s">
        <v>52</v>
      </c>
      <c r="C140" s="29"/>
      <c r="D140" s="29"/>
      <c r="E140" s="42"/>
      <c r="F140" s="30"/>
      <c r="G140" s="30"/>
      <c r="H140" s="44"/>
      <c r="I140" s="9"/>
    </row>
    <row r="141" spans="2:9">
      <c r="B141" s="34" t="s">
        <v>1</v>
      </c>
      <c r="C141" s="19" t="s">
        <v>2</v>
      </c>
      <c r="D141" s="19" t="s">
        <v>3</v>
      </c>
      <c r="E141" s="23" t="s">
        <v>54</v>
      </c>
      <c r="F141" s="23" t="s">
        <v>54</v>
      </c>
      <c r="G141" s="23" t="s">
        <v>54</v>
      </c>
      <c r="H141" s="35"/>
      <c r="I141" s="9"/>
    </row>
    <row r="142" spans="2:9">
      <c r="B142" s="34"/>
      <c r="C142" s="24"/>
      <c r="D142" s="24"/>
      <c r="E142" s="25"/>
      <c r="F142" s="20"/>
      <c r="G142" s="20"/>
      <c r="H142" s="35"/>
      <c r="I142" s="9"/>
    </row>
    <row r="143" spans="2:9">
      <c r="B143" s="34" t="s">
        <v>4</v>
      </c>
      <c r="C143" s="24" t="s">
        <v>53</v>
      </c>
      <c r="D143" s="24" t="s">
        <v>6</v>
      </c>
      <c r="E143" s="25">
        <v>100</v>
      </c>
      <c r="F143" s="20">
        <v>100</v>
      </c>
      <c r="G143" s="20">
        <v>100</v>
      </c>
      <c r="H143" s="35">
        <f>IF(COUNT(D143:G143)=3,SUM(D143:G143)-MIN(D143:G143),SUM(D143:G143))</f>
        <v>200</v>
      </c>
      <c r="I143" s="9" t="s">
        <v>69</v>
      </c>
    </row>
    <row r="144" spans="2:9" s="18" customFormat="1" ht="15" thickBot="1">
      <c r="B144" s="51" t="s">
        <v>7</v>
      </c>
      <c r="C144" s="37" t="s">
        <v>97</v>
      </c>
      <c r="D144" s="37" t="s">
        <v>43</v>
      </c>
      <c r="E144" s="38" t="s">
        <v>75</v>
      </c>
      <c r="F144" s="39" t="s">
        <v>75</v>
      </c>
      <c r="G144" s="39">
        <v>26.4</v>
      </c>
      <c r="H144" s="52">
        <f>SUM(E144:G144)</f>
        <v>26.4</v>
      </c>
      <c r="I144" s="9" t="s">
        <v>98</v>
      </c>
    </row>
    <row r="145" spans="2:9">
      <c r="B145" s="2"/>
      <c r="C145" s="3"/>
      <c r="D145" s="3"/>
      <c r="E145" s="7"/>
      <c r="H145" s="12"/>
      <c r="I145" s="9"/>
    </row>
  </sheetData>
  <sortState xmlns:xlrd2="http://schemas.microsoft.com/office/spreadsheetml/2017/richdata2" ref="B107:I109">
    <sortCondition descending="1" ref="H107:H109"/>
  </sortState>
  <mergeCells count="1">
    <mergeCell ref="J108:N108"/>
  </mergeCells>
  <pageMargins left="0.51181102362204722" right="0.51181102362204722" top="0.19685039370078741" bottom="0.39370078740157483" header="0.31496062992125984" footer="0.31496062992125984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Zdenek Vejrosta</cp:lastModifiedBy>
  <cp:lastPrinted>2026-04-12T13:22:14Z</cp:lastPrinted>
  <dcterms:created xsi:type="dcterms:W3CDTF">2025-04-04T20:03:35Z</dcterms:created>
  <dcterms:modified xsi:type="dcterms:W3CDTF">2026-04-20T08:58:15Z</dcterms:modified>
</cp:coreProperties>
</file>