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40" windowHeight="10980" activeTab="2"/>
  </bookViews>
  <sheets>
    <sheet name="MUŽI" sheetId="2" r:id="rId1"/>
    <sheet name="ŽENY" sheetId="9" r:id="rId2"/>
    <sheet name="ŽÁCI" sheetId="4" r:id="rId3"/>
    <sheet name="ŽÁKYNĚ" sheetId="5" r:id="rId4"/>
  </sheets>
  <definedNames>
    <definedName name="_xlnm.Print_Area" localSheetId="2">ŽÁCI!$A$1:$Z$19</definedName>
  </definedNames>
  <calcPr calcId="145621"/>
</workbook>
</file>

<file path=xl/calcChain.xml><?xml version="1.0" encoding="utf-8"?>
<calcChain xmlns="http://schemas.openxmlformats.org/spreadsheetml/2006/main">
  <c r="W34" i="2" l="1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5" i="2"/>
  <c r="G22" i="9"/>
  <c r="U22" i="9"/>
  <c r="U7" i="9"/>
  <c r="U8" i="9"/>
  <c r="U9" i="9"/>
  <c r="U10" i="9"/>
  <c r="U11" i="9"/>
  <c r="U12" i="9"/>
  <c r="U13" i="9"/>
  <c r="U14" i="9"/>
  <c r="U15" i="9"/>
  <c r="U16" i="9"/>
  <c r="U17" i="9"/>
  <c r="U18" i="9"/>
  <c r="U19" i="9"/>
  <c r="U20" i="9"/>
  <c r="U21" i="9"/>
  <c r="U23" i="9"/>
  <c r="U24" i="9"/>
  <c r="U25" i="9"/>
  <c r="U26" i="9"/>
  <c r="U27" i="9"/>
  <c r="U28" i="9"/>
  <c r="U6" i="9"/>
  <c r="U5" i="9"/>
  <c r="E14" i="5" l="1"/>
  <c r="R28" i="5"/>
  <c r="S28" i="5" s="1"/>
  <c r="E28" i="5"/>
  <c r="G28" i="5" s="1"/>
  <c r="R27" i="5"/>
  <c r="S27" i="5" s="1"/>
  <c r="E27" i="5"/>
  <c r="G27" i="5" s="1"/>
  <c r="R26" i="5"/>
  <c r="S26" i="5" s="1"/>
  <c r="E26" i="5"/>
  <c r="G26" i="5" s="1"/>
  <c r="R25" i="5"/>
  <c r="S25" i="5" s="1"/>
  <c r="E25" i="5"/>
  <c r="G25" i="5" s="1"/>
  <c r="R24" i="5"/>
  <c r="S24" i="5" s="1"/>
  <c r="E24" i="5"/>
  <c r="G24" i="5" s="1"/>
  <c r="R23" i="5"/>
  <c r="S23" i="5" s="1"/>
  <c r="E23" i="5"/>
  <c r="G23" i="5" s="1"/>
  <c r="R28" i="9"/>
  <c r="E28" i="9"/>
  <c r="G28" i="9" s="1"/>
  <c r="R27" i="9"/>
  <c r="S27" i="9" s="1"/>
  <c r="E27" i="9"/>
  <c r="G27" i="9" s="1"/>
  <c r="R26" i="9"/>
  <c r="S26" i="9" s="1"/>
  <c r="E26" i="9"/>
  <c r="G26" i="9" s="1"/>
  <c r="U28" i="5" l="1"/>
  <c r="V28" i="5" s="1"/>
  <c r="U27" i="5"/>
  <c r="V27" i="5" s="1"/>
  <c r="U25" i="5"/>
  <c r="V25" i="5" s="1"/>
  <c r="U24" i="5"/>
  <c r="V24" i="5" s="1"/>
  <c r="U26" i="5"/>
  <c r="U23" i="5"/>
  <c r="V28" i="9"/>
  <c r="V27" i="9"/>
  <c r="E5" i="9"/>
  <c r="G5" i="9" s="1"/>
  <c r="R5" i="9"/>
  <c r="S5" i="9" s="1"/>
  <c r="E6" i="9"/>
  <c r="G6" i="9" s="1"/>
  <c r="R6" i="9"/>
  <c r="S6" i="9" s="1"/>
  <c r="E7" i="9"/>
  <c r="G7" i="9" s="1"/>
  <c r="R7" i="9"/>
  <c r="S7" i="9" s="1"/>
  <c r="E8" i="9"/>
  <c r="G8" i="9" s="1"/>
  <c r="R8" i="9"/>
  <c r="S8" i="9" s="1"/>
  <c r="E9" i="9"/>
  <c r="G9" i="9" s="1"/>
  <c r="R9" i="9"/>
  <c r="S9" i="9" s="1"/>
  <c r="E10" i="9"/>
  <c r="G10" i="9" s="1"/>
  <c r="R10" i="9"/>
  <c r="S10" i="9" s="1"/>
  <c r="E11" i="9"/>
  <c r="G11" i="9" s="1"/>
  <c r="R11" i="9"/>
  <c r="S11" i="9" s="1"/>
  <c r="E12" i="9"/>
  <c r="G12" i="9" s="1"/>
  <c r="R12" i="9"/>
  <c r="S12" i="9" s="1"/>
  <c r="E13" i="9"/>
  <c r="G13" i="9" s="1"/>
  <c r="R13" i="9"/>
  <c r="S13" i="9" s="1"/>
  <c r="R31" i="2"/>
  <c r="S31" i="2" s="1"/>
  <c r="E31" i="2"/>
  <c r="G31" i="2" s="1"/>
  <c r="V31" i="2" s="1"/>
  <c r="R30" i="2"/>
  <c r="S30" i="2" s="1"/>
  <c r="E30" i="2"/>
  <c r="G30" i="2" s="1"/>
  <c r="R29" i="2"/>
  <c r="S29" i="2" s="1"/>
  <c r="E29" i="2"/>
  <c r="G29" i="2" s="1"/>
  <c r="R34" i="2"/>
  <c r="E34" i="2"/>
  <c r="G34" i="2" s="1"/>
  <c r="R33" i="2"/>
  <c r="S33" i="2" s="1"/>
  <c r="E33" i="2"/>
  <c r="G33" i="2" s="1"/>
  <c r="R32" i="2"/>
  <c r="S32" i="2" s="1"/>
  <c r="E32" i="2"/>
  <c r="G32" i="2" s="1"/>
  <c r="R10" i="2"/>
  <c r="S10" i="2" s="1"/>
  <c r="E10" i="2"/>
  <c r="G10" i="2" s="1"/>
  <c r="R9" i="2"/>
  <c r="S9" i="2" s="1"/>
  <c r="E9" i="2"/>
  <c r="G9" i="2" s="1"/>
  <c r="R8" i="2"/>
  <c r="S8" i="2" s="1"/>
  <c r="E8" i="2"/>
  <c r="G8" i="2" s="1"/>
  <c r="R7" i="4"/>
  <c r="S7" i="4" s="1"/>
  <c r="E7" i="4"/>
  <c r="G7" i="4" s="1"/>
  <c r="R6" i="4"/>
  <c r="S6" i="4" s="1"/>
  <c r="E6" i="4"/>
  <c r="G6" i="4" s="1"/>
  <c r="R5" i="4"/>
  <c r="S5" i="4" s="1"/>
  <c r="E5" i="4"/>
  <c r="G5" i="4" s="1"/>
  <c r="X26" i="9" l="1"/>
  <c r="Y26" i="9" s="1"/>
  <c r="X26" i="5"/>
  <c r="Y26" i="5" s="1"/>
  <c r="V26" i="5"/>
  <c r="X23" i="5"/>
  <c r="Y23" i="5" s="1"/>
  <c r="V23" i="5"/>
  <c r="U6" i="4"/>
  <c r="V6" i="4" s="1"/>
  <c r="U5" i="4"/>
  <c r="U7" i="4"/>
  <c r="V7" i="4" s="1"/>
  <c r="V26" i="9"/>
  <c r="V34" i="2"/>
  <c r="V12" i="9"/>
  <c r="V11" i="9"/>
  <c r="V9" i="9"/>
  <c r="V8" i="9"/>
  <c r="V6" i="9"/>
  <c r="V5" i="9"/>
  <c r="V13" i="9"/>
  <c r="V10" i="9"/>
  <c r="V7" i="9"/>
  <c r="V30" i="2"/>
  <c r="V10" i="2"/>
  <c r="V33" i="2"/>
  <c r="V9" i="2"/>
  <c r="V5" i="4"/>
  <c r="R19" i="4"/>
  <c r="S19" i="4" s="1"/>
  <c r="E19" i="4"/>
  <c r="G19" i="4" s="1"/>
  <c r="R18" i="4"/>
  <c r="S18" i="4" s="1"/>
  <c r="E18" i="4"/>
  <c r="G18" i="4" s="1"/>
  <c r="R17" i="4"/>
  <c r="S17" i="4" s="1"/>
  <c r="E17" i="4"/>
  <c r="G17" i="4" s="1"/>
  <c r="R22" i="9"/>
  <c r="E22" i="9"/>
  <c r="R21" i="9"/>
  <c r="S21" i="9" s="1"/>
  <c r="E21" i="9"/>
  <c r="G21" i="9" s="1"/>
  <c r="R20" i="9"/>
  <c r="S20" i="9" s="1"/>
  <c r="E20" i="9"/>
  <c r="G20" i="9" s="1"/>
  <c r="R19" i="9"/>
  <c r="S19" i="9" s="1"/>
  <c r="E19" i="9"/>
  <c r="G19" i="9" s="1"/>
  <c r="R18" i="9"/>
  <c r="S18" i="9" s="1"/>
  <c r="E18" i="9"/>
  <c r="G18" i="9" s="1"/>
  <c r="R17" i="9"/>
  <c r="S17" i="9" s="1"/>
  <c r="E17" i="9"/>
  <c r="G17" i="9" s="1"/>
  <c r="R16" i="9"/>
  <c r="S16" i="9" s="1"/>
  <c r="E16" i="9"/>
  <c r="G16" i="9" s="1"/>
  <c r="R15" i="9"/>
  <c r="S15" i="9" s="1"/>
  <c r="E15" i="9"/>
  <c r="G15" i="9" s="1"/>
  <c r="R14" i="9"/>
  <c r="S14" i="9" s="1"/>
  <c r="E14" i="9"/>
  <c r="G14" i="9" s="1"/>
  <c r="R25" i="9"/>
  <c r="S25" i="9" s="1"/>
  <c r="E25" i="9"/>
  <c r="G25" i="9" s="1"/>
  <c r="R24" i="9"/>
  <c r="S24" i="9" s="1"/>
  <c r="E24" i="9"/>
  <c r="G24" i="9" s="1"/>
  <c r="R23" i="9"/>
  <c r="S23" i="9" s="1"/>
  <c r="E23" i="9"/>
  <c r="G23" i="9" s="1"/>
  <c r="E14" i="2"/>
  <c r="E17" i="2"/>
  <c r="E20" i="2"/>
  <c r="G20" i="2" s="1"/>
  <c r="E5" i="2"/>
  <c r="X5" i="4" l="1"/>
  <c r="Y5" i="4" s="1"/>
  <c r="X8" i="9"/>
  <c r="Y8" i="9" s="1"/>
  <c r="X5" i="9"/>
  <c r="Y5" i="9" s="1"/>
  <c r="X11" i="9"/>
  <c r="Y11" i="9" s="1"/>
  <c r="X29" i="2"/>
  <c r="Y29" i="2" s="1"/>
  <c r="V29" i="2"/>
  <c r="X32" i="2"/>
  <c r="Y32" i="2" s="1"/>
  <c r="V32" i="2"/>
  <c r="X8" i="2"/>
  <c r="Y8" i="2" s="1"/>
  <c r="V8" i="2"/>
  <c r="V16" i="9"/>
  <c r="V24" i="9"/>
  <c r="V15" i="9"/>
  <c r="V21" i="9"/>
  <c r="V22" i="9"/>
  <c r="W22" i="9" s="1"/>
  <c r="U17" i="4"/>
  <c r="V17" i="4" s="1"/>
  <c r="U19" i="4"/>
  <c r="V19" i="4" s="1"/>
  <c r="U18" i="4"/>
  <c r="V18" i="4" s="1"/>
  <c r="V23" i="9"/>
  <c r="V14" i="9"/>
  <c r="V17" i="9"/>
  <c r="V18" i="9"/>
  <c r="V19" i="9"/>
  <c r="V25" i="9"/>
  <c r="G17" i="2"/>
  <c r="R17" i="2"/>
  <c r="S17" i="2" s="1"/>
  <c r="E18" i="2"/>
  <c r="G18" i="2" s="1"/>
  <c r="R18" i="2"/>
  <c r="S18" i="2" s="1"/>
  <c r="E19" i="2"/>
  <c r="G19" i="2" s="1"/>
  <c r="R19" i="2"/>
  <c r="S19" i="2" s="1"/>
  <c r="R20" i="2"/>
  <c r="S20" i="2" s="1"/>
  <c r="E21" i="2"/>
  <c r="G21" i="2" s="1"/>
  <c r="R21" i="2"/>
  <c r="S21" i="2" s="1"/>
  <c r="E22" i="2"/>
  <c r="G22" i="2" s="1"/>
  <c r="R22" i="2"/>
  <c r="S22" i="2" s="1"/>
  <c r="G5" i="2"/>
  <c r="R5" i="2"/>
  <c r="S5" i="2" s="1"/>
  <c r="E6" i="2"/>
  <c r="G6" i="2" s="1"/>
  <c r="R6" i="2"/>
  <c r="S6" i="2" s="1"/>
  <c r="E7" i="2"/>
  <c r="G7" i="2" s="1"/>
  <c r="R7" i="2"/>
  <c r="S7" i="2" s="1"/>
  <c r="R22" i="5"/>
  <c r="S22" i="5" s="1"/>
  <c r="E22" i="5"/>
  <c r="G22" i="5" s="1"/>
  <c r="R21" i="5"/>
  <c r="S21" i="5" s="1"/>
  <c r="E21" i="5"/>
  <c r="G21" i="5" s="1"/>
  <c r="R20" i="5"/>
  <c r="S20" i="5" s="1"/>
  <c r="E20" i="5"/>
  <c r="G20" i="5" s="1"/>
  <c r="R16" i="5"/>
  <c r="S16" i="5" s="1"/>
  <c r="E16" i="5"/>
  <c r="G16" i="5" s="1"/>
  <c r="R15" i="5"/>
  <c r="S15" i="5" s="1"/>
  <c r="E15" i="5"/>
  <c r="G15" i="5" s="1"/>
  <c r="R14" i="5"/>
  <c r="S14" i="5" s="1"/>
  <c r="G14" i="5"/>
  <c r="R19" i="5"/>
  <c r="S19" i="5" s="1"/>
  <c r="E19" i="5"/>
  <c r="G19" i="5" s="1"/>
  <c r="R18" i="5"/>
  <c r="S18" i="5" s="1"/>
  <c r="E18" i="5"/>
  <c r="G18" i="5" s="1"/>
  <c r="R17" i="5"/>
  <c r="S17" i="5" s="1"/>
  <c r="E17" i="5"/>
  <c r="G17" i="5" s="1"/>
  <c r="R7" i="5"/>
  <c r="S7" i="5" s="1"/>
  <c r="E7" i="5"/>
  <c r="G7" i="5" s="1"/>
  <c r="R6" i="5"/>
  <c r="S6" i="5" s="1"/>
  <c r="E6" i="5"/>
  <c r="G6" i="5" s="1"/>
  <c r="R5" i="5"/>
  <c r="S5" i="5" s="1"/>
  <c r="E5" i="5"/>
  <c r="G5" i="5" s="1"/>
  <c r="R13" i="5"/>
  <c r="S13" i="5" s="1"/>
  <c r="E13" i="5"/>
  <c r="G13" i="5" s="1"/>
  <c r="R12" i="5"/>
  <c r="S12" i="5" s="1"/>
  <c r="E12" i="5"/>
  <c r="G12" i="5" s="1"/>
  <c r="R11" i="5"/>
  <c r="S11" i="5" s="1"/>
  <c r="E11" i="5"/>
  <c r="G11" i="5" s="1"/>
  <c r="R10" i="5"/>
  <c r="S10" i="5" s="1"/>
  <c r="E10" i="5"/>
  <c r="G10" i="5" s="1"/>
  <c r="R9" i="5"/>
  <c r="S9" i="5" s="1"/>
  <c r="E9" i="5"/>
  <c r="G9" i="5" s="1"/>
  <c r="R8" i="5"/>
  <c r="S8" i="5" s="1"/>
  <c r="E8" i="5"/>
  <c r="G8" i="5" s="1"/>
  <c r="R16" i="4"/>
  <c r="S16" i="4" s="1"/>
  <c r="E16" i="4"/>
  <c r="G16" i="4" s="1"/>
  <c r="R15" i="4"/>
  <c r="S15" i="4" s="1"/>
  <c r="E15" i="4"/>
  <c r="G15" i="4" s="1"/>
  <c r="R14" i="4"/>
  <c r="S14" i="4" s="1"/>
  <c r="E14" i="4"/>
  <c r="G14" i="4" s="1"/>
  <c r="R10" i="4"/>
  <c r="S10" i="4" s="1"/>
  <c r="E10" i="4"/>
  <c r="G10" i="4" s="1"/>
  <c r="R9" i="4"/>
  <c r="S9" i="4" s="1"/>
  <c r="E9" i="4"/>
  <c r="G9" i="4" s="1"/>
  <c r="R8" i="4"/>
  <c r="S8" i="4" s="1"/>
  <c r="E8" i="4"/>
  <c r="G8" i="4" s="1"/>
  <c r="R13" i="4"/>
  <c r="S13" i="4" s="1"/>
  <c r="E13" i="4"/>
  <c r="G13" i="4" s="1"/>
  <c r="R12" i="4"/>
  <c r="S12" i="4" s="1"/>
  <c r="E12" i="4"/>
  <c r="G12" i="4" s="1"/>
  <c r="R11" i="4"/>
  <c r="S11" i="4" s="1"/>
  <c r="E11" i="4"/>
  <c r="G11" i="4" s="1"/>
  <c r="E26" i="2"/>
  <c r="G26" i="2" s="1"/>
  <c r="R26" i="2"/>
  <c r="S26" i="2" s="1"/>
  <c r="E27" i="2"/>
  <c r="G27" i="2" s="1"/>
  <c r="R27" i="2"/>
  <c r="S27" i="2" s="1"/>
  <c r="E28" i="2"/>
  <c r="G28" i="2" s="1"/>
  <c r="R28" i="2"/>
  <c r="S28" i="2" s="1"/>
  <c r="E11" i="2"/>
  <c r="G11" i="2" s="1"/>
  <c r="R11" i="2"/>
  <c r="S11" i="2" s="1"/>
  <c r="E12" i="2"/>
  <c r="G12" i="2" s="1"/>
  <c r="R12" i="2"/>
  <c r="S12" i="2" s="1"/>
  <c r="E13" i="2"/>
  <c r="G13" i="2" s="1"/>
  <c r="R13" i="2"/>
  <c r="S13" i="2" s="1"/>
  <c r="E23" i="2"/>
  <c r="G23" i="2" s="1"/>
  <c r="R23" i="2"/>
  <c r="S23" i="2" s="1"/>
  <c r="E24" i="2"/>
  <c r="G24" i="2" s="1"/>
  <c r="R24" i="2"/>
  <c r="S24" i="2" s="1"/>
  <c r="E25" i="2"/>
  <c r="G25" i="2" s="1"/>
  <c r="R25" i="2"/>
  <c r="S25" i="2" s="1"/>
  <c r="E15" i="2"/>
  <c r="E16" i="2"/>
  <c r="W28" i="9" l="1"/>
  <c r="V25" i="2"/>
  <c r="V28" i="2"/>
  <c r="V13" i="2"/>
  <c r="V24" i="2"/>
  <c r="V22" i="2"/>
  <c r="V27" i="2"/>
  <c r="V12" i="2"/>
  <c r="V7" i="2"/>
  <c r="V23" i="2"/>
  <c r="V6" i="2"/>
  <c r="X14" i="9"/>
  <c r="Y14" i="9" s="1"/>
  <c r="X23" i="9"/>
  <c r="Y23" i="9" s="1"/>
  <c r="X17" i="4"/>
  <c r="Y17" i="4" s="1"/>
  <c r="X17" i="9"/>
  <c r="Y17" i="9" s="1"/>
  <c r="V20" i="9"/>
  <c r="W12" i="9" s="1"/>
  <c r="X20" i="9"/>
  <c r="Y20" i="9" s="1"/>
  <c r="V21" i="2"/>
  <c r="V18" i="2"/>
  <c r="V19" i="2"/>
  <c r="V17" i="2"/>
  <c r="U16" i="4"/>
  <c r="V16" i="4" s="1"/>
  <c r="U22" i="5"/>
  <c r="V22" i="5" s="1"/>
  <c r="U16" i="5"/>
  <c r="V16" i="5" s="1"/>
  <c r="U7" i="5"/>
  <c r="V7" i="5" s="1"/>
  <c r="U19" i="5"/>
  <c r="V19" i="5" s="1"/>
  <c r="U15" i="4"/>
  <c r="V15" i="4" s="1"/>
  <c r="U14" i="4"/>
  <c r="V14" i="4" s="1"/>
  <c r="U10" i="4"/>
  <c r="V10" i="4" s="1"/>
  <c r="U13" i="5"/>
  <c r="V13" i="5" s="1"/>
  <c r="U13" i="4"/>
  <c r="V13" i="4" s="1"/>
  <c r="U9" i="4"/>
  <c r="V9" i="4" s="1"/>
  <c r="U8" i="4"/>
  <c r="U12" i="4"/>
  <c r="V12" i="4" s="1"/>
  <c r="U10" i="5"/>
  <c r="V10" i="5" s="1"/>
  <c r="U11" i="4"/>
  <c r="U8" i="5"/>
  <c r="U9" i="5"/>
  <c r="V9" i="5" s="1"/>
  <c r="U11" i="5"/>
  <c r="U12" i="5"/>
  <c r="V12" i="5" s="1"/>
  <c r="U5" i="5"/>
  <c r="V5" i="5" s="1"/>
  <c r="U6" i="5"/>
  <c r="V6" i="5" s="1"/>
  <c r="U17" i="5"/>
  <c r="U18" i="5"/>
  <c r="V18" i="5" s="1"/>
  <c r="U14" i="5"/>
  <c r="U15" i="5"/>
  <c r="V15" i="5" s="1"/>
  <c r="U20" i="5"/>
  <c r="V20" i="5" s="1"/>
  <c r="U21" i="5"/>
  <c r="V21" i="5" s="1"/>
  <c r="X11" i="4" l="1"/>
  <c r="Y11" i="4" s="1"/>
  <c r="W27" i="9"/>
  <c r="W26" i="9"/>
  <c r="W11" i="9"/>
  <c r="W13" i="9"/>
  <c r="W5" i="9"/>
  <c r="W8" i="9"/>
  <c r="W6" i="9"/>
  <c r="W10" i="9"/>
  <c r="W7" i="9"/>
  <c r="W9" i="9"/>
  <c r="X14" i="5"/>
  <c r="Y14" i="5" s="1"/>
  <c r="X8" i="5"/>
  <c r="Y8" i="5" s="1"/>
  <c r="V8" i="5"/>
  <c r="V14" i="5"/>
  <c r="X17" i="5"/>
  <c r="Y17" i="5" s="1"/>
  <c r="V17" i="5"/>
  <c r="X8" i="4"/>
  <c r="Y8" i="4" s="1"/>
  <c r="V8" i="4"/>
  <c r="X14" i="4"/>
  <c r="Y14" i="4" s="1"/>
  <c r="W14" i="9"/>
  <c r="W15" i="9"/>
  <c r="W20" i="9"/>
  <c r="W24" i="9"/>
  <c r="W17" i="9"/>
  <c r="W25" i="9"/>
  <c r="W19" i="9"/>
  <c r="W21" i="9"/>
  <c r="W16" i="9"/>
  <c r="W23" i="9"/>
  <c r="W18" i="9"/>
  <c r="X5" i="5"/>
  <c r="Y5" i="5" s="1"/>
  <c r="V11" i="4"/>
  <c r="X11" i="5"/>
  <c r="Y11" i="5" s="1"/>
  <c r="X20" i="5"/>
  <c r="Y20" i="5" s="1"/>
  <c r="V11" i="5"/>
  <c r="V20" i="2"/>
  <c r="X20" i="2"/>
  <c r="Y20" i="2" s="1"/>
  <c r="V5" i="2"/>
  <c r="X5" i="2"/>
  <c r="Y5" i="2" s="1"/>
  <c r="X17" i="2"/>
  <c r="Y17" i="2" s="1"/>
  <c r="X23" i="2"/>
  <c r="Y23" i="2" s="1"/>
  <c r="V26" i="2"/>
  <c r="X26" i="2"/>
  <c r="Y26" i="2" s="1"/>
  <c r="V11" i="2"/>
  <c r="X11" i="2"/>
  <c r="Y11" i="2" s="1"/>
  <c r="R14" i="2"/>
  <c r="S14" i="2" s="1"/>
  <c r="R15" i="2"/>
  <c r="S15" i="2" s="1"/>
  <c r="R16" i="2"/>
  <c r="S16" i="2" s="1"/>
  <c r="G16" i="2"/>
  <c r="G15" i="2"/>
  <c r="G14" i="2"/>
  <c r="W26" i="5" l="1"/>
  <c r="W27" i="5"/>
  <c r="W24" i="5"/>
  <c r="W23" i="5"/>
  <c r="W25" i="5"/>
  <c r="W28" i="5"/>
  <c r="W5" i="4"/>
  <c r="W7" i="4"/>
  <c r="W6" i="4"/>
  <c r="W20" i="5"/>
  <c r="V15" i="2"/>
  <c r="W8" i="5"/>
  <c r="W6" i="5"/>
  <c r="W21" i="5"/>
  <c r="W13" i="5"/>
  <c r="W17" i="5"/>
  <c r="W16" i="5"/>
  <c r="W19" i="5"/>
  <c r="W10" i="5"/>
  <c r="W16" i="4"/>
  <c r="W17" i="4"/>
  <c r="W11" i="4"/>
  <c r="W12" i="4"/>
  <c r="W15" i="4"/>
  <c r="W8" i="4"/>
  <c r="W14" i="4"/>
  <c r="W19" i="4"/>
  <c r="W18" i="4"/>
  <c r="V14" i="2"/>
  <c r="V16" i="2"/>
  <c r="W15" i="5"/>
  <c r="W10" i="4"/>
  <c r="W9" i="4"/>
  <c r="W13" i="4"/>
  <c r="W7" i="5"/>
  <c r="W22" i="5"/>
  <c r="W11" i="5"/>
  <c r="W5" i="5"/>
  <c r="W9" i="5"/>
  <c r="W18" i="5"/>
  <c r="W14" i="5"/>
  <c r="W12" i="5"/>
  <c r="W29" i="2" l="1"/>
  <c r="W30" i="2"/>
  <c r="W33" i="2"/>
  <c r="W31" i="2"/>
  <c r="W32" i="2"/>
  <c r="W9" i="2"/>
  <c r="W8" i="2"/>
  <c r="W10" i="2"/>
  <c r="W19" i="2"/>
  <c r="W7" i="2"/>
  <c r="W18" i="2"/>
  <c r="W22" i="2"/>
  <c r="W20" i="2"/>
  <c r="W5" i="2"/>
  <c r="W6" i="2"/>
  <c r="W21" i="2"/>
  <c r="W17" i="2"/>
  <c r="W27" i="2"/>
  <c r="W28" i="2"/>
  <c r="W26" i="2"/>
  <c r="W25" i="2"/>
  <c r="W23" i="2"/>
  <c r="W12" i="2"/>
  <c r="W13" i="2"/>
  <c r="W24" i="2"/>
  <c r="W11" i="2"/>
  <c r="W16" i="2"/>
  <c r="W15" i="2"/>
  <c r="W14" i="2"/>
  <c r="X14" i="2"/>
  <c r="Y14" i="2" s="1"/>
</calcChain>
</file>

<file path=xl/sharedStrings.xml><?xml version="1.0" encoding="utf-8"?>
<sst xmlns="http://schemas.openxmlformats.org/spreadsheetml/2006/main" count="250" uniqueCount="135">
  <si>
    <t>POŘ. ČÍSLO</t>
  </si>
  <si>
    <t>HLÍDKA</t>
  </si>
  <si>
    <t>ODDÍL</t>
  </si>
  <si>
    <t>ŽENY</t>
  </si>
  <si>
    <t>ŽÁCI</t>
  </si>
  <si>
    <t>ŽÁKYNĚ</t>
  </si>
  <si>
    <t>CÍLOVÝ ČAS</t>
  </si>
  <si>
    <t>ČAS NA TRATI</t>
  </si>
  <si>
    <t>TRESTNÉ MINUTY</t>
  </si>
  <si>
    <t>CELKEM</t>
  </si>
  <si>
    <t>ZDRŽENÍ</t>
  </si>
  <si>
    <t>VÝSLEDNÝ ČAS</t>
  </si>
  <si>
    <t>UMÍSTĚNÍ SKUPINY</t>
  </si>
  <si>
    <t>VÝSLEDNÝ ČAS SKUPINY</t>
  </si>
  <si>
    <t>PŘÍJMENÍ, JMÉNO, ROČNÍK</t>
  </si>
  <si>
    <t>START. ČAS</t>
  </si>
  <si>
    <t>UMÍSTĚNÍ V CELKU</t>
  </si>
  <si>
    <t>START PRVNÍHO</t>
  </si>
  <si>
    <t>O</t>
  </si>
  <si>
    <t>L</t>
  </si>
  <si>
    <t>U</t>
  </si>
  <si>
    <t>M</t>
  </si>
  <si>
    <t>P</t>
  </si>
  <si>
    <t>V</t>
  </si>
  <si>
    <t>PD</t>
  </si>
  <si>
    <t>TT</t>
  </si>
  <si>
    <t>D</t>
  </si>
  <si>
    <t>KPČ</t>
  </si>
  <si>
    <t>TRESTNÉ MINUTY CELKEM</t>
  </si>
  <si>
    <t>UMÍSTĚNÍ ZE VŠECH</t>
  </si>
  <si>
    <t>KATEGORIE MUŽI</t>
  </si>
  <si>
    <t>Sukač Vladan 89</t>
  </si>
  <si>
    <t>Šnajder Ondřej 02</t>
  </si>
  <si>
    <t>Bajtek Jiří 98</t>
  </si>
  <si>
    <t>TOM Žlutý kvítek Palkovice</t>
  </si>
  <si>
    <t>Plešinger Zdeněk 95</t>
  </si>
  <si>
    <t>Levan Tomáš 90</t>
  </si>
  <si>
    <t>Fúsek Tomáš 66</t>
  </si>
  <si>
    <t>TOM STOPAŘI Mikulášovice</t>
  </si>
  <si>
    <t>Fuksa Lukáš 96</t>
  </si>
  <si>
    <t>Pasterňák Tomáš 93</t>
  </si>
  <si>
    <t>Maťaťa Viktor 96</t>
  </si>
  <si>
    <t>TOM Tuláci Frýdek-Místek</t>
  </si>
  <si>
    <t>Vantuch Jakub 03</t>
  </si>
  <si>
    <t>Komjathy Kryštof 04</t>
  </si>
  <si>
    <t>Míček Vojtěch 02</t>
  </si>
  <si>
    <t>Gach Roman 63</t>
  </si>
  <si>
    <t>Konopáč Vít 72</t>
  </si>
  <si>
    <t>Koloničný Libor 70</t>
  </si>
  <si>
    <t>Vavřík Jan 90</t>
  </si>
  <si>
    <t>Kozelka Vojtěch 03</t>
  </si>
  <si>
    <t>Hofman Jakub 02</t>
  </si>
  <si>
    <t>TOM-KČT Kralupy</t>
  </si>
  <si>
    <t>Šimek Vojtěch 77</t>
  </si>
  <si>
    <t>Machorek David 94</t>
  </si>
  <si>
    <t>Kalousek Petr 86</t>
  </si>
  <si>
    <t>Vejrosta Zdeněk 61</t>
  </si>
  <si>
    <t>Proschl Vojtěch 99</t>
  </si>
  <si>
    <t>Vejrosta Jan 91</t>
  </si>
  <si>
    <t>Kubánek Pavel 68</t>
  </si>
  <si>
    <t>Gilg Tomáš 03</t>
  </si>
  <si>
    <t>Zajíček Filip 00</t>
  </si>
  <si>
    <t>TOM Nezmaři Bílovec</t>
  </si>
  <si>
    <t>Prachař Daniel 02</t>
  </si>
  <si>
    <t>Březina Ondřej 01</t>
  </si>
  <si>
    <t>Kopeček Petr 96</t>
  </si>
  <si>
    <t>TOM Divočáci</t>
  </si>
  <si>
    <t>Fúsková Andrea 03</t>
  </si>
  <si>
    <t>Šimková Eliška 03</t>
  </si>
  <si>
    <t>Trojanová Pavlína 77</t>
  </si>
  <si>
    <t>Nowaková Jana 74</t>
  </si>
  <si>
    <t>Paluchová Lenka 72</t>
  </si>
  <si>
    <t>Badurová Petra 77</t>
  </si>
  <si>
    <t>MSK Orlová</t>
  </si>
  <si>
    <t>Čiperová Lucie 81</t>
  </si>
  <si>
    <t>Buncová Klára 03</t>
  </si>
  <si>
    <t>Rosáková Blanka 93</t>
  </si>
  <si>
    <t>Wagnerová Marie 01</t>
  </si>
  <si>
    <t>Procházková Ladislava 74</t>
  </si>
  <si>
    <t xml:space="preserve">Wagnerová Magdaléna 03 </t>
  </si>
  <si>
    <t>ZŠ Kynšperk nad Ohří</t>
  </si>
  <si>
    <t>Buczková Jana 75</t>
  </si>
  <si>
    <t>Konopáčová Leona 79</t>
  </si>
  <si>
    <t>Gachová Daniela 73</t>
  </si>
  <si>
    <t>Krchňáková Sára 04</t>
  </si>
  <si>
    <t>Madziová Darina 04</t>
  </si>
  <si>
    <t>Pokludová Šárka 96</t>
  </si>
  <si>
    <t>Tkáčová Karolína 97</t>
  </si>
  <si>
    <t>Magnusková Veronika 00</t>
  </si>
  <si>
    <t>Skotnicová Pavla 85</t>
  </si>
  <si>
    <t>Buczková Beáta 03</t>
  </si>
  <si>
    <t>Gachová Daniela 97</t>
  </si>
  <si>
    <t>Maťaťová Kristýna 04</t>
  </si>
  <si>
    <t>Branny Michal 08</t>
  </si>
  <si>
    <t>Cienciala Dominik 06</t>
  </si>
  <si>
    <t>Valášek Kryštof 08</t>
  </si>
  <si>
    <t>Vorlický Jan 12</t>
  </si>
  <si>
    <t>Krchňák Mikuláš 07</t>
  </si>
  <si>
    <t>Kůrka Jakub 08</t>
  </si>
  <si>
    <t>Kůrka Jan 05</t>
  </si>
  <si>
    <t>Šír Matěj 06</t>
  </si>
  <si>
    <t>Kohut David 06</t>
  </si>
  <si>
    <t>Scholaster Štěpán 05</t>
  </si>
  <si>
    <t>Vantuch Matěj 06</t>
  </si>
  <si>
    <t>Hraško Tomáš 08</t>
  </si>
  <si>
    <t>Konopáč Matouš 05</t>
  </si>
  <si>
    <t>Nowaková Jana 06</t>
  </si>
  <si>
    <t>Solichová Barbara 07</t>
  </si>
  <si>
    <t>Paluchová Petra 05</t>
  </si>
  <si>
    <t>Hlaváčová Lucie 06</t>
  </si>
  <si>
    <t>Horáková Lucie 06</t>
  </si>
  <si>
    <t>Březinová Lenka 06</t>
  </si>
  <si>
    <t>Kresaňová Zuzana 07</t>
  </si>
  <si>
    <t>Tučková Eliška 08</t>
  </si>
  <si>
    <t>Konopáčová Vendula 07</t>
  </si>
  <si>
    <t>Ligocká Nella 08</t>
  </si>
  <si>
    <t>Badurová Lucie 07</t>
  </si>
  <si>
    <t>Jordanová Julie 08</t>
  </si>
  <si>
    <t>Barošová Julie 06</t>
  </si>
  <si>
    <t>Švorcová Pavlína 08</t>
  </si>
  <si>
    <t>Valášková Nela 08</t>
  </si>
  <si>
    <t>Buczková Adéla 05</t>
  </si>
  <si>
    <t>Babulíková Ema 07</t>
  </si>
  <si>
    <t>Lisníková Sára 06</t>
  </si>
  <si>
    <t>Marková Nela 07</t>
  </si>
  <si>
    <t>Sečkařová Karolína 06</t>
  </si>
  <si>
    <t>Ulmanová Barbora 07</t>
  </si>
  <si>
    <t>ZŠ Dětmarovice</t>
  </si>
  <si>
    <t>Charvátová Renáta 06</t>
  </si>
  <si>
    <t>Kulhavá Magdalena 09</t>
  </si>
  <si>
    <t>Trojanová Barbora 06</t>
  </si>
  <si>
    <t>Vošahlík Michal 06</t>
  </si>
  <si>
    <t>Kuczera Tomáš 06</t>
  </si>
  <si>
    <t>DISK</t>
  </si>
  <si>
    <t>DISK-Az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</si>
</sst>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6" tint="-0.249977111117893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164" fontId="4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" fontId="10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1" fontId="10" fillId="0" borderId="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/>
    </xf>
    <xf numFmtId="164" fontId="9" fillId="0" borderId="2" xfId="0" applyNumberFormat="1" applyFont="1" applyFill="1" applyBorder="1" applyAlignment="1" applyProtection="1">
      <alignment horizontal="center"/>
      <protection locked="0"/>
    </xf>
    <xf numFmtId="164" fontId="9" fillId="0" borderId="5" xfId="0" applyNumberFormat="1" applyFont="1" applyFill="1" applyBorder="1" applyAlignment="1">
      <alignment horizontal="center"/>
    </xf>
    <xf numFmtId="164" fontId="9" fillId="0" borderId="7" xfId="0" applyNumberFormat="1" applyFont="1" applyFill="1" applyBorder="1" applyAlignment="1">
      <alignment horizontal="center"/>
    </xf>
    <xf numFmtId="1" fontId="10" fillId="0" borderId="10" xfId="0" applyNumberFormat="1" applyFont="1" applyFill="1" applyBorder="1" applyAlignment="1" applyProtection="1">
      <alignment horizontal="center"/>
      <protection locked="0"/>
    </xf>
    <xf numFmtId="1" fontId="10" fillId="0" borderId="11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4" fillId="0" borderId="0" xfId="0" applyFont="1" applyFill="1" applyBorder="1" applyAlignment="1">
      <alignment horizontal="center"/>
    </xf>
    <xf numFmtId="21" fontId="9" fillId="0" borderId="3" xfId="0" applyNumberFormat="1" applyFont="1" applyFill="1" applyBorder="1" applyAlignment="1">
      <alignment horizontal="center" vertical="center"/>
    </xf>
    <xf numFmtId="21" fontId="9" fillId="0" borderId="0" xfId="0" applyNumberFormat="1" applyFont="1" applyFill="1" applyBorder="1" applyAlignment="1">
      <alignment horizontal="center" vertical="center"/>
    </xf>
    <xf numFmtId="21" fontId="9" fillId="0" borderId="8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4" fillId="0" borderId="0" xfId="0" applyFont="1" applyFill="1" applyBorder="1"/>
    <xf numFmtId="0" fontId="0" fillId="0" borderId="0" xfId="0" applyFill="1" applyBorder="1" applyAlignment="1">
      <alignment horizontal="left" wrapText="1"/>
    </xf>
    <xf numFmtId="0" fontId="15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13" fillId="0" borderId="1" xfId="0" applyFont="1" applyFill="1" applyBorder="1"/>
    <xf numFmtId="0" fontId="0" fillId="0" borderId="0" xfId="0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2" xfId="0" applyFont="1" applyFill="1" applyBorder="1"/>
    <xf numFmtId="164" fontId="9" fillId="0" borderId="5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 applyProtection="1">
      <alignment horizontal="center"/>
      <protection locked="0"/>
    </xf>
    <xf numFmtId="164" fontId="10" fillId="0" borderId="11" xfId="0" applyNumberFormat="1" applyFont="1" applyFill="1" applyBorder="1" applyAlignment="1" applyProtection="1">
      <alignment horizontal="center"/>
      <protection locked="0"/>
    </xf>
    <xf numFmtId="164" fontId="10" fillId="0" borderId="12" xfId="0" applyNumberFormat="1" applyFont="1" applyFill="1" applyBorder="1" applyAlignment="1" applyProtection="1">
      <alignment horizontal="center"/>
      <protection locked="0"/>
    </xf>
    <xf numFmtId="21" fontId="10" fillId="0" borderId="10" xfId="0" applyNumberFormat="1" applyFont="1" applyFill="1" applyBorder="1" applyAlignment="1" applyProtection="1">
      <alignment horizontal="center"/>
      <protection locked="0"/>
    </xf>
    <xf numFmtId="164" fontId="5" fillId="0" borderId="1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1" fontId="6" fillId="0" borderId="10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21" fontId="9" fillId="0" borderId="10" xfId="0" applyNumberFormat="1" applyFont="1" applyFill="1" applyBorder="1" applyAlignment="1">
      <alignment horizontal="center" vertical="center"/>
    </xf>
    <xf numFmtId="21" fontId="9" fillId="0" borderId="11" xfId="0" applyNumberFormat="1" applyFont="1" applyFill="1" applyBorder="1" applyAlignment="1">
      <alignment horizontal="center" vertical="center"/>
    </xf>
    <xf numFmtId="21" fontId="9" fillId="0" borderId="12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11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Protection="1">
      <protection locked="0"/>
    </xf>
    <xf numFmtId="46" fontId="4" fillId="0" borderId="2" xfId="0" applyNumberFormat="1" applyFont="1" applyFill="1" applyBorder="1" applyAlignment="1">
      <alignment horizontal="center" vertical="center"/>
    </xf>
    <xf numFmtId="0" fontId="4" fillId="0" borderId="5" xfId="0" applyFont="1" applyFill="1" applyBorder="1"/>
    <xf numFmtId="0" fontId="4" fillId="0" borderId="7" xfId="0" applyFont="1" applyFill="1" applyBorder="1"/>
    <xf numFmtId="46" fontId="4" fillId="0" borderId="6" xfId="0" applyNumberFormat="1" applyFont="1" applyFill="1" applyBorder="1" applyAlignment="1">
      <alignment horizontal="center" vertical="center"/>
    </xf>
    <xf numFmtId="46" fontId="4" fillId="0" borderId="9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46" fontId="4" fillId="0" borderId="4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46" fontId="4" fillId="0" borderId="5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46" fontId="4" fillId="0" borderId="7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zoomScaleNormal="100" workbookViewId="0">
      <pane ySplit="4" topLeftCell="A17" activePane="bottomLeft" state="frozen"/>
      <selection pane="bottomLeft" activeCell="S35" sqref="S35"/>
    </sheetView>
  </sheetViews>
  <sheetFormatPr defaultColWidth="9.140625" defaultRowHeight="15" x14ac:dyDescent="0.25"/>
  <cols>
    <col min="1" max="1" width="5" style="4" customWidth="1"/>
    <col min="2" max="2" width="20.85546875" style="2" customWidth="1"/>
    <col min="3" max="3" width="10.85546875" style="34" customWidth="1"/>
    <col min="4" max="4" width="0.28515625" style="2" customWidth="1"/>
    <col min="5" max="5" width="8.28515625" style="2" customWidth="1"/>
    <col min="6" max="6" width="7.5703125" style="2" customWidth="1"/>
    <col min="7" max="7" width="7.140625" style="23" customWidth="1"/>
    <col min="8" max="8" width="2" style="2" bestFit="1" customWidth="1"/>
    <col min="9" max="9" width="2.7109375" style="2" bestFit="1" customWidth="1"/>
    <col min="10" max="10" width="1.85546875" style="2" bestFit="1" customWidth="1"/>
    <col min="11" max="11" width="2.140625" style="2" bestFit="1" customWidth="1"/>
    <col min="12" max="13" width="1.85546875" style="2" bestFit="1" customWidth="1"/>
    <col min="14" max="14" width="1.85546875" style="2" customWidth="1"/>
    <col min="15" max="15" width="2.7109375" style="2" bestFit="1" customWidth="1"/>
    <col min="16" max="16" width="2.5703125" style="2" customWidth="1"/>
    <col min="17" max="17" width="3.5703125" style="2" bestFit="1" customWidth="1"/>
    <col min="18" max="18" width="5.42578125" style="2" hidden="1" customWidth="1"/>
    <col min="19" max="19" width="7.140625" style="28" customWidth="1"/>
    <col min="20" max="20" width="0.140625" style="2" customWidth="1"/>
    <col min="21" max="21" width="8.7109375" style="29" customWidth="1"/>
    <col min="22" max="22" width="0.140625" style="2" customWidth="1"/>
    <col min="23" max="23" width="8.28515625" style="2" customWidth="1"/>
    <col min="24" max="24" width="11.5703125" style="2" customWidth="1"/>
    <col min="25" max="25" width="8.7109375" style="2" hidden="1" customWidth="1"/>
    <col min="26" max="26" width="8.28515625" style="2" customWidth="1"/>
    <col min="27" max="27" width="9.140625" style="2"/>
    <col min="28" max="28" width="11.85546875" style="2" bestFit="1" customWidth="1"/>
    <col min="29" max="16384" width="9.140625" style="2"/>
  </cols>
  <sheetData>
    <row r="1" spans="1:28" x14ac:dyDescent="0.25">
      <c r="A1" s="61" t="s">
        <v>30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8" ht="15" customHeight="1" x14ac:dyDescent="0.25">
      <c r="A2" s="64" t="s">
        <v>0</v>
      </c>
      <c r="B2" s="38" t="s">
        <v>1</v>
      </c>
      <c r="C2" s="64" t="s">
        <v>2</v>
      </c>
      <c r="D2" s="64" t="s">
        <v>17</v>
      </c>
      <c r="E2" s="64" t="s">
        <v>15</v>
      </c>
      <c r="F2" s="63" t="s">
        <v>6</v>
      </c>
      <c r="G2" s="64" t="s">
        <v>7</v>
      </c>
      <c r="H2" s="77" t="s">
        <v>8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63" t="s">
        <v>28</v>
      </c>
      <c r="T2" s="62" t="s">
        <v>10</v>
      </c>
      <c r="U2" s="67" t="s">
        <v>11</v>
      </c>
      <c r="V2" s="39"/>
      <c r="W2" s="64" t="s">
        <v>29</v>
      </c>
      <c r="X2" s="64" t="s">
        <v>13</v>
      </c>
      <c r="Y2" s="39"/>
      <c r="Z2" s="64" t="s">
        <v>12</v>
      </c>
      <c r="AB2" s="19">
        <v>0</v>
      </c>
    </row>
    <row r="3" spans="1:28" ht="13.5" customHeight="1" x14ac:dyDescent="0.25">
      <c r="A3" s="64"/>
      <c r="B3" s="65" t="s">
        <v>14</v>
      </c>
      <c r="C3" s="64"/>
      <c r="D3" s="64"/>
      <c r="E3" s="64"/>
      <c r="F3" s="63"/>
      <c r="G3" s="64"/>
      <c r="H3" s="66" t="s">
        <v>23</v>
      </c>
      <c r="I3" s="66" t="s">
        <v>18</v>
      </c>
      <c r="J3" s="66" t="s">
        <v>19</v>
      </c>
      <c r="K3" s="66" t="s">
        <v>20</v>
      </c>
      <c r="L3" s="66" t="s">
        <v>24</v>
      </c>
      <c r="M3" s="66"/>
      <c r="N3" s="35" t="s">
        <v>18</v>
      </c>
      <c r="O3" s="66" t="s">
        <v>25</v>
      </c>
      <c r="P3" s="66" t="s">
        <v>26</v>
      </c>
      <c r="Q3" s="66" t="s">
        <v>27</v>
      </c>
      <c r="R3" s="65" t="s">
        <v>9</v>
      </c>
      <c r="S3" s="63"/>
      <c r="T3" s="62"/>
      <c r="U3" s="67"/>
      <c r="V3" s="39"/>
      <c r="W3" s="64"/>
      <c r="X3" s="64"/>
      <c r="Y3" s="39"/>
      <c r="Z3" s="64"/>
      <c r="AB3" s="19" t="s">
        <v>26</v>
      </c>
    </row>
    <row r="4" spans="1:28" ht="11.25" customHeight="1" x14ac:dyDescent="0.25">
      <c r="A4" s="64"/>
      <c r="B4" s="65"/>
      <c r="C4" s="64"/>
      <c r="D4" s="64"/>
      <c r="E4" s="64"/>
      <c r="F4" s="63"/>
      <c r="G4" s="64"/>
      <c r="H4" s="66"/>
      <c r="I4" s="66"/>
      <c r="J4" s="66"/>
      <c r="K4" s="66"/>
      <c r="L4" s="37" t="s">
        <v>21</v>
      </c>
      <c r="M4" s="37" t="s">
        <v>22</v>
      </c>
      <c r="N4" s="36" t="s">
        <v>21</v>
      </c>
      <c r="O4" s="66"/>
      <c r="P4" s="66"/>
      <c r="Q4" s="66"/>
      <c r="R4" s="65"/>
      <c r="S4" s="63"/>
      <c r="T4" s="62"/>
      <c r="U4" s="67"/>
      <c r="V4" s="39"/>
      <c r="W4" s="64"/>
      <c r="X4" s="64"/>
      <c r="Y4" s="39"/>
      <c r="Z4" s="64"/>
    </row>
    <row r="5" spans="1:28" ht="15" customHeight="1" x14ac:dyDescent="0.25">
      <c r="A5" s="84">
        <v>21</v>
      </c>
      <c r="B5" s="40" t="s">
        <v>31</v>
      </c>
      <c r="C5" s="85" t="s">
        <v>34</v>
      </c>
      <c r="D5" s="81">
        <v>0</v>
      </c>
      <c r="E5" s="41">
        <f>D5</f>
        <v>0</v>
      </c>
      <c r="F5" s="43">
        <v>2.4328703703703703E-2</v>
      </c>
      <c r="G5" s="20">
        <f t="shared" ref="G5:G10" si="0">F5-E5</f>
        <v>2.4328703703703703E-2</v>
      </c>
      <c r="H5" s="17">
        <v>0</v>
      </c>
      <c r="I5" s="5">
        <v>0</v>
      </c>
      <c r="J5" s="17">
        <v>0</v>
      </c>
      <c r="K5" s="5">
        <v>0</v>
      </c>
      <c r="L5" s="17">
        <v>1</v>
      </c>
      <c r="M5" s="16">
        <v>0</v>
      </c>
      <c r="N5" s="16">
        <v>0</v>
      </c>
      <c r="O5" s="17">
        <v>0</v>
      </c>
      <c r="P5" s="5">
        <v>2</v>
      </c>
      <c r="Q5" s="17">
        <v>1</v>
      </c>
      <c r="R5" s="42">
        <f t="shared" ref="R5:R7" si="1">SUM(H5:Q5)</f>
        <v>4</v>
      </c>
      <c r="S5" s="26">
        <f t="shared" ref="S5:S16" si="2">TIME(0,R5,0)</f>
        <v>2.7777777777777779E-3</v>
      </c>
      <c r="T5" s="46">
        <v>0</v>
      </c>
      <c r="U5" s="47">
        <f>G5</f>
        <v>2.4328703703703703E-2</v>
      </c>
      <c r="V5" s="48">
        <f t="shared" ref="V5:V16" si="3">IF(OR(J5=AB$3,I5=AB$3),"",U5)</f>
        <v>2.4328703703703703E-2</v>
      </c>
      <c r="W5" s="49">
        <f t="shared" ref="W5:W31" si="4">IF(OR(I5=AB$3,J5=AB$3),"DISC",RANK(V5,V$5:V$31700,1))</f>
        <v>11</v>
      </c>
      <c r="X5" s="86">
        <f t="shared" ref="X5" si="5">SUM(U5:U7)</f>
        <v>7.795138888888889E-2</v>
      </c>
      <c r="Y5" s="73">
        <f>IF(OR(J5=AB$3,I5=AB$3,I6=AB$3,I7=AB$3,J6=AB$3,J7=AB$3),"",X5)</f>
        <v>7.795138888888889E-2</v>
      </c>
      <c r="Z5" s="75">
        <v>5</v>
      </c>
    </row>
    <row r="6" spans="1:28" ht="15" customHeight="1" x14ac:dyDescent="0.25">
      <c r="A6" s="78"/>
      <c r="B6" s="33" t="s">
        <v>32</v>
      </c>
      <c r="C6" s="80"/>
      <c r="D6" s="81"/>
      <c r="E6" s="14">
        <f t="shared" ref="E6:E7" si="6">F5</f>
        <v>2.4328703703703703E-2</v>
      </c>
      <c r="F6" s="44">
        <v>4.8113425925925928E-2</v>
      </c>
      <c r="G6" s="20">
        <f t="shared" si="0"/>
        <v>2.3784722222222224E-2</v>
      </c>
      <c r="H6" s="17">
        <v>1</v>
      </c>
      <c r="I6" s="5">
        <v>0</v>
      </c>
      <c r="J6" s="17">
        <v>0</v>
      </c>
      <c r="K6" s="5">
        <v>0</v>
      </c>
      <c r="L6" s="17">
        <v>1</v>
      </c>
      <c r="M6" s="17">
        <v>0</v>
      </c>
      <c r="N6" s="17">
        <v>0</v>
      </c>
      <c r="O6" s="17">
        <v>1</v>
      </c>
      <c r="P6" s="5">
        <v>1</v>
      </c>
      <c r="Q6" s="17">
        <v>0</v>
      </c>
      <c r="R6" s="24">
        <f t="shared" si="1"/>
        <v>4</v>
      </c>
      <c r="S6" s="26">
        <f t="shared" si="2"/>
        <v>2.7777777777777779E-3</v>
      </c>
      <c r="T6" s="44">
        <v>0</v>
      </c>
      <c r="U6" s="47">
        <f t="shared" ref="U6:U34" si="7">G6</f>
        <v>2.3784722222222224E-2</v>
      </c>
      <c r="V6" s="50">
        <f t="shared" si="3"/>
        <v>2.3784722222222224E-2</v>
      </c>
      <c r="W6" s="51">
        <f t="shared" si="4"/>
        <v>8</v>
      </c>
      <c r="X6" s="71"/>
      <c r="Y6" s="73"/>
      <c r="Z6" s="69"/>
    </row>
    <row r="7" spans="1:28" ht="15" customHeight="1" x14ac:dyDescent="0.25">
      <c r="A7" s="78"/>
      <c r="B7" s="33" t="s">
        <v>33</v>
      </c>
      <c r="C7" s="80"/>
      <c r="D7" s="81"/>
      <c r="E7" s="15">
        <f t="shared" si="6"/>
        <v>4.8113425925925928E-2</v>
      </c>
      <c r="F7" s="45">
        <v>7.795138888888889E-2</v>
      </c>
      <c r="G7" s="22">
        <f t="shared" si="0"/>
        <v>2.9837962962962962E-2</v>
      </c>
      <c r="H7" s="18">
        <v>2</v>
      </c>
      <c r="I7" s="11">
        <v>0</v>
      </c>
      <c r="J7" s="18">
        <v>0</v>
      </c>
      <c r="K7" s="11">
        <v>0</v>
      </c>
      <c r="L7" s="18">
        <v>2</v>
      </c>
      <c r="M7" s="18">
        <v>0</v>
      </c>
      <c r="N7" s="18">
        <v>0</v>
      </c>
      <c r="O7" s="18">
        <v>0</v>
      </c>
      <c r="P7" s="11">
        <v>1</v>
      </c>
      <c r="Q7" s="18">
        <v>0</v>
      </c>
      <c r="R7" s="12">
        <f t="shared" si="1"/>
        <v>5</v>
      </c>
      <c r="S7" s="27">
        <f t="shared" si="2"/>
        <v>3.472222222222222E-3</v>
      </c>
      <c r="T7" s="45">
        <v>0</v>
      </c>
      <c r="U7" s="47">
        <f t="shared" si="7"/>
        <v>2.9837962962962962E-2</v>
      </c>
      <c r="V7" s="52">
        <f t="shared" si="3"/>
        <v>2.9837962962962962E-2</v>
      </c>
      <c r="W7" s="53">
        <f t="shared" si="4"/>
        <v>27</v>
      </c>
      <c r="X7" s="72"/>
      <c r="Y7" s="74"/>
      <c r="Z7" s="69"/>
    </row>
    <row r="8" spans="1:28" ht="15" customHeight="1" x14ac:dyDescent="0.25">
      <c r="A8" s="78">
        <v>22</v>
      </c>
      <c r="B8" s="33" t="s">
        <v>35</v>
      </c>
      <c r="C8" s="80" t="s">
        <v>38</v>
      </c>
      <c r="D8" s="79">
        <v>0</v>
      </c>
      <c r="E8" s="13">
        <f>D8</f>
        <v>0</v>
      </c>
      <c r="F8" s="43">
        <v>2.1759259259259259E-2</v>
      </c>
      <c r="G8" s="21">
        <f t="shared" si="0"/>
        <v>2.1759259259259259E-2</v>
      </c>
      <c r="H8" s="16">
        <v>0</v>
      </c>
      <c r="I8" s="8">
        <v>0</v>
      </c>
      <c r="J8" s="16">
        <v>0</v>
      </c>
      <c r="K8" s="8">
        <v>0</v>
      </c>
      <c r="L8" s="16">
        <v>0</v>
      </c>
      <c r="M8" s="16">
        <v>0</v>
      </c>
      <c r="N8" s="16">
        <v>0</v>
      </c>
      <c r="O8" s="16">
        <v>0</v>
      </c>
      <c r="P8" s="8">
        <v>0</v>
      </c>
      <c r="Q8" s="16">
        <v>0</v>
      </c>
      <c r="R8" s="9">
        <f t="shared" ref="R8:R10" si="8">SUM(H8:Q8)</f>
        <v>0</v>
      </c>
      <c r="S8" s="25">
        <f t="shared" ref="S8:S10" si="9">TIME(0,R8,0)</f>
        <v>0</v>
      </c>
      <c r="T8" s="46">
        <v>0</v>
      </c>
      <c r="U8" s="47">
        <f t="shared" si="7"/>
        <v>2.1759259259259259E-2</v>
      </c>
      <c r="V8" s="48">
        <f t="shared" si="3"/>
        <v>2.1759259259259259E-2</v>
      </c>
      <c r="W8" s="49">
        <f t="shared" si="4"/>
        <v>3</v>
      </c>
      <c r="X8" s="70">
        <f t="shared" ref="X8" si="10">SUM(U8:U10)</f>
        <v>6.8576388888888895E-2</v>
      </c>
      <c r="Y8" s="76">
        <f>IF(OR(J8=AB$3,I8=AB$3,I9=AB$3,I10=AB$3,J9=AB$3,J10=AB$3),"",X8)</f>
        <v>6.8576388888888895E-2</v>
      </c>
      <c r="Z8" s="68">
        <v>2</v>
      </c>
    </row>
    <row r="9" spans="1:28" ht="15" customHeight="1" x14ac:dyDescent="0.25">
      <c r="A9" s="78"/>
      <c r="B9" s="33" t="s">
        <v>36</v>
      </c>
      <c r="C9" s="80"/>
      <c r="D9" s="79"/>
      <c r="E9" s="14">
        <f>F8</f>
        <v>2.1759259259259259E-2</v>
      </c>
      <c r="F9" s="44">
        <v>4.6446759259259257E-2</v>
      </c>
      <c r="G9" s="20">
        <f t="shared" si="0"/>
        <v>2.4687499999999998E-2</v>
      </c>
      <c r="H9" s="17">
        <v>0</v>
      </c>
      <c r="I9" s="5">
        <v>0</v>
      </c>
      <c r="J9" s="17">
        <v>0</v>
      </c>
      <c r="K9" s="5">
        <v>0</v>
      </c>
      <c r="L9" s="17">
        <v>1</v>
      </c>
      <c r="M9" s="17">
        <v>0</v>
      </c>
      <c r="N9" s="17">
        <v>0</v>
      </c>
      <c r="O9" s="17">
        <v>0</v>
      </c>
      <c r="P9" s="5">
        <v>0</v>
      </c>
      <c r="Q9" s="17">
        <v>0</v>
      </c>
      <c r="R9" s="32">
        <f t="shared" si="8"/>
        <v>1</v>
      </c>
      <c r="S9" s="26">
        <f t="shared" si="9"/>
        <v>6.9444444444444447E-4</v>
      </c>
      <c r="T9" s="44">
        <v>0</v>
      </c>
      <c r="U9" s="47">
        <f t="shared" si="7"/>
        <v>2.4687499999999998E-2</v>
      </c>
      <c r="V9" s="50">
        <f t="shared" si="3"/>
        <v>2.4687499999999998E-2</v>
      </c>
      <c r="W9" s="51">
        <f t="shared" si="4"/>
        <v>12</v>
      </c>
      <c r="X9" s="71"/>
      <c r="Y9" s="73"/>
      <c r="Z9" s="69"/>
    </row>
    <row r="10" spans="1:28" ht="15" customHeight="1" x14ac:dyDescent="0.25">
      <c r="A10" s="78"/>
      <c r="B10" s="33" t="s">
        <v>37</v>
      </c>
      <c r="C10" s="80"/>
      <c r="D10" s="79"/>
      <c r="E10" s="15">
        <f>F9</f>
        <v>4.6446759259259257E-2</v>
      </c>
      <c r="F10" s="45">
        <v>6.8576388888888895E-2</v>
      </c>
      <c r="G10" s="22">
        <f t="shared" si="0"/>
        <v>2.2129629629629638E-2</v>
      </c>
      <c r="H10" s="18">
        <v>0</v>
      </c>
      <c r="I10" s="11">
        <v>0</v>
      </c>
      <c r="J10" s="18">
        <v>0</v>
      </c>
      <c r="K10" s="11">
        <v>0</v>
      </c>
      <c r="L10" s="18">
        <v>1</v>
      </c>
      <c r="M10" s="18">
        <v>0</v>
      </c>
      <c r="N10" s="18">
        <v>0</v>
      </c>
      <c r="O10" s="18">
        <v>0</v>
      </c>
      <c r="P10" s="11">
        <v>0</v>
      </c>
      <c r="Q10" s="18">
        <v>0</v>
      </c>
      <c r="R10" s="12">
        <f t="shared" si="8"/>
        <v>1</v>
      </c>
      <c r="S10" s="27">
        <f t="shared" si="9"/>
        <v>6.9444444444444447E-4</v>
      </c>
      <c r="T10" s="45">
        <v>0</v>
      </c>
      <c r="U10" s="47">
        <f t="shared" si="7"/>
        <v>2.2129629629629638E-2</v>
      </c>
      <c r="V10" s="52">
        <f t="shared" si="3"/>
        <v>2.2129629629629638E-2</v>
      </c>
      <c r="W10" s="53">
        <f t="shared" si="4"/>
        <v>5</v>
      </c>
      <c r="X10" s="72"/>
      <c r="Y10" s="74"/>
      <c r="Z10" s="69"/>
    </row>
    <row r="11" spans="1:28" ht="15" customHeight="1" x14ac:dyDescent="0.25">
      <c r="A11" s="78">
        <v>23</v>
      </c>
      <c r="B11" s="33" t="s">
        <v>39</v>
      </c>
      <c r="C11" s="80" t="s">
        <v>42</v>
      </c>
      <c r="D11" s="79">
        <v>0</v>
      </c>
      <c r="E11" s="13">
        <f t="shared" ref="E11" si="11">D11</f>
        <v>0</v>
      </c>
      <c r="F11" s="43">
        <v>2.5381944444444443E-2</v>
      </c>
      <c r="G11" s="21">
        <f t="shared" ref="G11:G13" si="12">F11-E11</f>
        <v>2.5381944444444443E-2</v>
      </c>
      <c r="H11" s="16">
        <v>0</v>
      </c>
      <c r="I11" s="8">
        <v>0</v>
      </c>
      <c r="J11" s="16">
        <v>0</v>
      </c>
      <c r="K11" s="8">
        <v>0</v>
      </c>
      <c r="L11" s="16">
        <v>0</v>
      </c>
      <c r="M11" s="16">
        <v>0</v>
      </c>
      <c r="N11" s="16">
        <v>0</v>
      </c>
      <c r="O11" s="16">
        <v>1</v>
      </c>
      <c r="P11" s="8">
        <v>1</v>
      </c>
      <c r="Q11" s="16">
        <v>1</v>
      </c>
      <c r="R11" s="9">
        <f t="shared" ref="R11:R13" si="13">SUM(H11:Q11)</f>
        <v>3</v>
      </c>
      <c r="S11" s="25">
        <f>TIME(0,R11,0)</f>
        <v>2.0833333333333333E-3</v>
      </c>
      <c r="T11" s="46">
        <v>0</v>
      </c>
      <c r="U11" s="47">
        <f t="shared" si="7"/>
        <v>2.5381944444444443E-2</v>
      </c>
      <c r="V11" s="48">
        <f>IF(OR(J11=AB$3,I11=AB$3),"",U11)</f>
        <v>2.5381944444444443E-2</v>
      </c>
      <c r="W11" s="49">
        <f t="shared" si="4"/>
        <v>16</v>
      </c>
      <c r="X11" s="70">
        <f t="shared" ref="X11" si="14">SUM(U11:U13)</f>
        <v>7.3877314814814812E-2</v>
      </c>
      <c r="Y11" s="76">
        <f>IF(OR(J11=AB$3,I11=AB$3,I12=AB$3,I13=AB$3,J12=AB$3,J13=AB$3),"",X11)</f>
        <v>7.3877314814814812E-2</v>
      </c>
      <c r="Z11" s="68">
        <v>3</v>
      </c>
    </row>
    <row r="12" spans="1:28" ht="15" customHeight="1" x14ac:dyDescent="0.25">
      <c r="A12" s="78"/>
      <c r="B12" s="33" t="s">
        <v>40</v>
      </c>
      <c r="C12" s="80"/>
      <c r="D12" s="79"/>
      <c r="E12" s="14">
        <f t="shared" ref="E12:E13" si="15">F11</f>
        <v>2.5381944444444443E-2</v>
      </c>
      <c r="F12" s="44">
        <v>5.3634259259259263E-2</v>
      </c>
      <c r="G12" s="20">
        <f t="shared" si="12"/>
        <v>2.825231481481482E-2</v>
      </c>
      <c r="H12" s="17">
        <v>0</v>
      </c>
      <c r="I12" s="5">
        <v>0</v>
      </c>
      <c r="J12" s="17">
        <v>0</v>
      </c>
      <c r="K12" s="5">
        <v>0</v>
      </c>
      <c r="L12" s="17">
        <v>2</v>
      </c>
      <c r="M12" s="17">
        <v>0</v>
      </c>
      <c r="N12" s="17">
        <v>0</v>
      </c>
      <c r="O12" s="17">
        <v>0</v>
      </c>
      <c r="P12" s="5">
        <v>1</v>
      </c>
      <c r="Q12" s="17">
        <v>2</v>
      </c>
      <c r="R12" s="6">
        <f t="shared" si="13"/>
        <v>5</v>
      </c>
      <c r="S12" s="26">
        <f>TIME(0,R12,0)</f>
        <v>3.472222222222222E-3</v>
      </c>
      <c r="T12" s="44">
        <v>0</v>
      </c>
      <c r="U12" s="47">
        <f t="shared" si="7"/>
        <v>2.825231481481482E-2</v>
      </c>
      <c r="V12" s="50">
        <f>IF(OR(J12=AB$3,I12=AB$3),"",U12)</f>
        <v>2.825231481481482E-2</v>
      </c>
      <c r="W12" s="51">
        <f t="shared" si="4"/>
        <v>23</v>
      </c>
      <c r="X12" s="71"/>
      <c r="Y12" s="73"/>
      <c r="Z12" s="69"/>
    </row>
    <row r="13" spans="1:28" ht="15" customHeight="1" x14ac:dyDescent="0.25">
      <c r="A13" s="78"/>
      <c r="B13" s="33" t="s">
        <v>41</v>
      </c>
      <c r="C13" s="80"/>
      <c r="D13" s="79"/>
      <c r="E13" s="15">
        <f t="shared" si="15"/>
        <v>5.3634259259259263E-2</v>
      </c>
      <c r="F13" s="45">
        <v>7.3877314814814812E-2</v>
      </c>
      <c r="G13" s="22">
        <f t="shared" si="12"/>
        <v>2.0243055555555549E-2</v>
      </c>
      <c r="H13" s="18">
        <v>0</v>
      </c>
      <c r="I13" s="11">
        <v>0</v>
      </c>
      <c r="J13" s="18">
        <v>0</v>
      </c>
      <c r="K13" s="11">
        <v>0</v>
      </c>
      <c r="L13" s="18">
        <v>1</v>
      </c>
      <c r="M13" s="18">
        <v>0</v>
      </c>
      <c r="N13" s="18">
        <v>0</v>
      </c>
      <c r="O13" s="18">
        <v>0</v>
      </c>
      <c r="P13" s="11">
        <v>0</v>
      </c>
      <c r="Q13" s="18">
        <v>1</v>
      </c>
      <c r="R13" s="12">
        <f t="shared" si="13"/>
        <v>2</v>
      </c>
      <c r="S13" s="27">
        <f>TIME(0,R13,0)</f>
        <v>1.3888888888888889E-3</v>
      </c>
      <c r="T13" s="45">
        <v>0</v>
      </c>
      <c r="U13" s="47">
        <f t="shared" si="7"/>
        <v>2.0243055555555549E-2</v>
      </c>
      <c r="V13" s="52">
        <f>IF(OR(J13=AB$3,I13=AB$3),"",U13)</f>
        <v>2.0243055555555549E-2</v>
      </c>
      <c r="W13" s="53">
        <f t="shared" si="4"/>
        <v>1</v>
      </c>
      <c r="X13" s="72"/>
      <c r="Y13" s="74"/>
      <c r="Z13" s="69"/>
    </row>
    <row r="14" spans="1:28" ht="15" customHeight="1" x14ac:dyDescent="0.25">
      <c r="A14" s="78">
        <v>24</v>
      </c>
      <c r="B14" s="33" t="s">
        <v>43</v>
      </c>
      <c r="C14" s="80" t="s">
        <v>42</v>
      </c>
      <c r="D14" s="83">
        <v>0</v>
      </c>
      <c r="E14" s="13">
        <f>D14</f>
        <v>0</v>
      </c>
      <c r="F14" s="43">
        <v>2.480324074074074E-2</v>
      </c>
      <c r="G14" s="21">
        <f t="shared" ref="G14:G16" si="16">F14-E14</f>
        <v>2.480324074074074E-2</v>
      </c>
      <c r="H14" s="16">
        <v>1</v>
      </c>
      <c r="I14" s="8">
        <v>0</v>
      </c>
      <c r="J14" s="16">
        <v>0</v>
      </c>
      <c r="K14" s="8">
        <v>0</v>
      </c>
      <c r="L14" s="16">
        <v>2</v>
      </c>
      <c r="M14" s="16">
        <v>0</v>
      </c>
      <c r="N14" s="16">
        <v>0</v>
      </c>
      <c r="O14" s="16">
        <v>1</v>
      </c>
      <c r="P14" s="8">
        <v>0</v>
      </c>
      <c r="Q14" s="16">
        <v>1</v>
      </c>
      <c r="R14" s="9">
        <f t="shared" ref="R14:R16" si="17">SUM(H14:Q14)</f>
        <v>5</v>
      </c>
      <c r="S14" s="25">
        <f t="shared" si="2"/>
        <v>3.472222222222222E-3</v>
      </c>
      <c r="T14" s="46">
        <v>0</v>
      </c>
      <c r="U14" s="47">
        <f t="shared" si="7"/>
        <v>2.480324074074074E-2</v>
      </c>
      <c r="V14" s="48">
        <f t="shared" si="3"/>
        <v>2.480324074074074E-2</v>
      </c>
      <c r="W14" s="49">
        <f t="shared" si="4"/>
        <v>13</v>
      </c>
      <c r="X14" s="70">
        <f>SUM(U14:U16)</f>
        <v>8.5787037037037037E-2</v>
      </c>
      <c r="Y14" s="76">
        <f>IF(OR(J14=AB$3,I14=AB$3,I15=AB$3,I16=AB$3,J15=AB$3,J16=AB$3),"",X14)</f>
        <v>8.5787037037037037E-2</v>
      </c>
      <c r="Z14" s="68">
        <v>8</v>
      </c>
    </row>
    <row r="15" spans="1:28" ht="15" customHeight="1" x14ac:dyDescent="0.25">
      <c r="A15" s="78"/>
      <c r="B15" s="33" t="s">
        <v>44</v>
      </c>
      <c r="C15" s="80"/>
      <c r="D15" s="81"/>
      <c r="E15" s="14">
        <f>F14</f>
        <v>2.480324074074074E-2</v>
      </c>
      <c r="F15" s="44">
        <v>5.2349537037037042E-2</v>
      </c>
      <c r="G15" s="20">
        <f t="shared" si="16"/>
        <v>2.7546296296296301E-2</v>
      </c>
      <c r="H15" s="17">
        <v>0</v>
      </c>
      <c r="I15" s="5">
        <v>0</v>
      </c>
      <c r="J15" s="17">
        <v>0</v>
      </c>
      <c r="K15" s="5">
        <v>0</v>
      </c>
      <c r="L15" s="17">
        <v>2</v>
      </c>
      <c r="M15" s="17">
        <v>0</v>
      </c>
      <c r="N15" s="17">
        <v>0</v>
      </c>
      <c r="O15" s="17">
        <v>0</v>
      </c>
      <c r="P15" s="5">
        <v>0</v>
      </c>
      <c r="Q15" s="17">
        <v>1</v>
      </c>
      <c r="R15" s="1">
        <f t="shared" si="17"/>
        <v>3</v>
      </c>
      <c r="S15" s="26">
        <f t="shared" si="2"/>
        <v>2.0833333333333333E-3</v>
      </c>
      <c r="T15" s="44">
        <v>0</v>
      </c>
      <c r="U15" s="47">
        <f t="shared" si="7"/>
        <v>2.7546296296296301E-2</v>
      </c>
      <c r="V15" s="50">
        <f t="shared" si="3"/>
        <v>2.7546296296296301E-2</v>
      </c>
      <c r="W15" s="51">
        <f t="shared" si="4"/>
        <v>21</v>
      </c>
      <c r="X15" s="71"/>
      <c r="Y15" s="73"/>
      <c r="Z15" s="69"/>
    </row>
    <row r="16" spans="1:28" ht="15" customHeight="1" x14ac:dyDescent="0.25">
      <c r="A16" s="78"/>
      <c r="B16" s="33" t="s">
        <v>45</v>
      </c>
      <c r="C16" s="80"/>
      <c r="D16" s="82"/>
      <c r="E16" s="15">
        <f>F15</f>
        <v>5.2349537037037042E-2</v>
      </c>
      <c r="F16" s="45">
        <v>8.5787037037037037E-2</v>
      </c>
      <c r="G16" s="22">
        <f t="shared" si="16"/>
        <v>3.3437499999999995E-2</v>
      </c>
      <c r="H16" s="18">
        <v>2</v>
      </c>
      <c r="I16" s="11">
        <v>0</v>
      </c>
      <c r="J16" s="18">
        <v>0</v>
      </c>
      <c r="K16" s="11">
        <v>0</v>
      </c>
      <c r="L16" s="18">
        <v>1</v>
      </c>
      <c r="M16" s="18">
        <v>2</v>
      </c>
      <c r="N16" s="18">
        <v>0</v>
      </c>
      <c r="O16" s="18">
        <v>0</v>
      </c>
      <c r="P16" s="11">
        <v>5</v>
      </c>
      <c r="Q16" s="18">
        <v>1</v>
      </c>
      <c r="R16" s="12">
        <f t="shared" si="17"/>
        <v>11</v>
      </c>
      <c r="S16" s="27">
        <f t="shared" si="2"/>
        <v>7.6388888888888886E-3</v>
      </c>
      <c r="T16" s="45">
        <v>0</v>
      </c>
      <c r="U16" s="47">
        <f t="shared" si="7"/>
        <v>3.3437499999999995E-2</v>
      </c>
      <c r="V16" s="52">
        <f t="shared" si="3"/>
        <v>3.3437499999999995E-2</v>
      </c>
      <c r="W16" s="53">
        <f t="shared" si="4"/>
        <v>30</v>
      </c>
      <c r="X16" s="72"/>
      <c r="Y16" s="74"/>
      <c r="Z16" s="69"/>
    </row>
    <row r="17" spans="1:26" ht="15" customHeight="1" x14ac:dyDescent="0.25">
      <c r="A17" s="78">
        <v>25</v>
      </c>
      <c r="B17" s="33" t="s">
        <v>46</v>
      </c>
      <c r="C17" s="80" t="s">
        <v>42</v>
      </c>
      <c r="D17" s="83">
        <v>0</v>
      </c>
      <c r="E17" s="13">
        <f>D17</f>
        <v>0</v>
      </c>
      <c r="F17" s="43">
        <v>2.0358796296296295E-2</v>
      </c>
      <c r="G17" s="21">
        <f t="shared" ref="G17:G28" si="18">F17-E17</f>
        <v>2.0358796296296295E-2</v>
      </c>
      <c r="H17" s="16">
        <v>0</v>
      </c>
      <c r="I17" s="8">
        <v>0</v>
      </c>
      <c r="J17" s="16">
        <v>0</v>
      </c>
      <c r="K17" s="8">
        <v>0</v>
      </c>
      <c r="L17" s="16">
        <v>0</v>
      </c>
      <c r="M17" s="16">
        <v>0</v>
      </c>
      <c r="N17" s="16">
        <v>0</v>
      </c>
      <c r="O17" s="16">
        <v>0</v>
      </c>
      <c r="P17" s="8">
        <v>0</v>
      </c>
      <c r="Q17" s="16">
        <v>0</v>
      </c>
      <c r="R17" s="9">
        <f t="shared" ref="R17:R28" si="19">SUM(H17:Q17)</f>
        <v>0</v>
      </c>
      <c r="S17" s="25">
        <f t="shared" ref="S17:S28" si="20">TIME(0,R17,0)</f>
        <v>0</v>
      </c>
      <c r="T17" s="46">
        <v>0</v>
      </c>
      <c r="U17" s="47">
        <f t="shared" si="7"/>
        <v>2.0358796296296295E-2</v>
      </c>
      <c r="V17" s="48">
        <f t="shared" ref="V17:V28" si="21">IF(OR(J17=AB$3,I17=AB$3),"",U17)</f>
        <v>2.0358796296296295E-2</v>
      </c>
      <c r="W17" s="49">
        <f t="shared" si="4"/>
        <v>2</v>
      </c>
      <c r="X17" s="70">
        <f t="shared" ref="X17" si="22">SUM(U17:U19)</f>
        <v>6.789351851851852E-2</v>
      </c>
      <c r="Y17" s="76">
        <f>IF(OR(J17=AB$3,I17=AB$3,I18=AB$3,I19=AB$3,J18=AB$3,J19=AB$3),"",X17)</f>
        <v>6.789351851851852E-2</v>
      </c>
      <c r="Z17" s="68">
        <v>1</v>
      </c>
    </row>
    <row r="18" spans="1:26" ht="15" customHeight="1" x14ac:dyDescent="0.25">
      <c r="A18" s="78"/>
      <c r="B18" s="33" t="s">
        <v>47</v>
      </c>
      <c r="C18" s="80"/>
      <c r="D18" s="81"/>
      <c r="E18" s="14">
        <f t="shared" ref="E18:E19" si="23">F17</f>
        <v>2.0358796296296295E-2</v>
      </c>
      <c r="F18" s="44">
        <v>4.2870370370370371E-2</v>
      </c>
      <c r="G18" s="20">
        <f t="shared" si="18"/>
        <v>2.2511574074074076E-2</v>
      </c>
      <c r="H18" s="17">
        <v>0</v>
      </c>
      <c r="I18" s="5">
        <v>0</v>
      </c>
      <c r="J18" s="17">
        <v>0</v>
      </c>
      <c r="K18" s="5">
        <v>0</v>
      </c>
      <c r="L18" s="17">
        <v>1</v>
      </c>
      <c r="M18" s="17">
        <v>0</v>
      </c>
      <c r="N18" s="17">
        <v>0</v>
      </c>
      <c r="O18" s="17">
        <v>0</v>
      </c>
      <c r="P18" s="5">
        <v>0</v>
      </c>
      <c r="Q18" s="17">
        <v>0</v>
      </c>
      <c r="R18" s="24">
        <f t="shared" si="19"/>
        <v>1</v>
      </c>
      <c r="S18" s="26">
        <f t="shared" si="20"/>
        <v>6.9444444444444447E-4</v>
      </c>
      <c r="T18" s="44">
        <v>0</v>
      </c>
      <c r="U18" s="47">
        <f t="shared" si="7"/>
        <v>2.2511574074074076E-2</v>
      </c>
      <c r="V18" s="50">
        <f t="shared" si="21"/>
        <v>2.2511574074074076E-2</v>
      </c>
      <c r="W18" s="51">
        <f t="shared" si="4"/>
        <v>7</v>
      </c>
      <c r="X18" s="71"/>
      <c r="Y18" s="73"/>
      <c r="Z18" s="69"/>
    </row>
    <row r="19" spans="1:26" ht="15" customHeight="1" x14ac:dyDescent="0.25">
      <c r="A19" s="78"/>
      <c r="B19" s="33" t="s">
        <v>48</v>
      </c>
      <c r="C19" s="80"/>
      <c r="D19" s="82"/>
      <c r="E19" s="15">
        <f t="shared" si="23"/>
        <v>4.2870370370370371E-2</v>
      </c>
      <c r="F19" s="45">
        <v>6.789351851851852E-2</v>
      </c>
      <c r="G19" s="22">
        <f t="shared" si="18"/>
        <v>2.5023148148148149E-2</v>
      </c>
      <c r="H19" s="18">
        <v>0</v>
      </c>
      <c r="I19" s="11">
        <v>0</v>
      </c>
      <c r="J19" s="18">
        <v>0</v>
      </c>
      <c r="K19" s="11">
        <v>2</v>
      </c>
      <c r="L19" s="18">
        <v>0</v>
      </c>
      <c r="M19" s="18">
        <v>0</v>
      </c>
      <c r="N19" s="18">
        <v>0</v>
      </c>
      <c r="O19" s="18">
        <v>0</v>
      </c>
      <c r="P19" s="11">
        <v>0</v>
      </c>
      <c r="Q19" s="18">
        <v>0</v>
      </c>
      <c r="R19" s="12">
        <f t="shared" si="19"/>
        <v>2</v>
      </c>
      <c r="S19" s="27">
        <f t="shared" si="20"/>
        <v>1.3888888888888889E-3</v>
      </c>
      <c r="T19" s="45">
        <v>0</v>
      </c>
      <c r="U19" s="47">
        <f t="shared" si="7"/>
        <v>2.5023148148148149E-2</v>
      </c>
      <c r="V19" s="52">
        <f t="shared" si="21"/>
        <v>2.5023148148148149E-2</v>
      </c>
      <c r="W19" s="53">
        <f t="shared" si="4"/>
        <v>14</v>
      </c>
      <c r="X19" s="72"/>
      <c r="Y19" s="74"/>
      <c r="Z19" s="69"/>
    </row>
    <row r="20" spans="1:26" ht="15" customHeight="1" x14ac:dyDescent="0.25">
      <c r="A20" s="78">
        <v>26</v>
      </c>
      <c r="B20" s="33" t="s">
        <v>49</v>
      </c>
      <c r="C20" s="80" t="s">
        <v>52</v>
      </c>
      <c r="D20" s="81">
        <v>0</v>
      </c>
      <c r="E20" s="13">
        <f>D20</f>
        <v>0</v>
      </c>
      <c r="F20" s="43">
        <v>2.4212962962962964E-2</v>
      </c>
      <c r="G20" s="21">
        <f t="shared" si="18"/>
        <v>2.4212962962962964E-2</v>
      </c>
      <c r="H20" s="16">
        <v>0</v>
      </c>
      <c r="I20" s="8">
        <v>0</v>
      </c>
      <c r="J20" s="16">
        <v>0</v>
      </c>
      <c r="K20" s="8">
        <v>0</v>
      </c>
      <c r="L20" s="16">
        <v>0</v>
      </c>
      <c r="M20" s="16">
        <v>0</v>
      </c>
      <c r="N20" s="16">
        <v>0</v>
      </c>
      <c r="O20" s="16">
        <v>0</v>
      </c>
      <c r="P20" s="8">
        <v>1</v>
      </c>
      <c r="Q20" s="16">
        <v>0</v>
      </c>
      <c r="R20" s="9">
        <f t="shared" si="19"/>
        <v>1</v>
      </c>
      <c r="S20" s="25">
        <f t="shared" si="20"/>
        <v>6.9444444444444447E-4</v>
      </c>
      <c r="T20" s="46">
        <v>0</v>
      </c>
      <c r="U20" s="47">
        <f t="shared" si="7"/>
        <v>2.4212962962962964E-2</v>
      </c>
      <c r="V20" s="48">
        <f t="shared" si="21"/>
        <v>2.4212962962962964E-2</v>
      </c>
      <c r="W20" s="49">
        <f t="shared" si="4"/>
        <v>9</v>
      </c>
      <c r="X20" s="70">
        <f t="shared" ref="X20" si="24">SUM(U20:U22)</f>
        <v>7.4479166666666666E-2</v>
      </c>
      <c r="Y20" s="76">
        <f>IF(OR(J20=AB$3,I20=AB$3,I21=AB$3,I22=AB$3,J21=AB$3,J22=AB$3),"",X20)</f>
        <v>7.4479166666666666E-2</v>
      </c>
      <c r="Z20" s="68">
        <v>4</v>
      </c>
    </row>
    <row r="21" spans="1:26" ht="15" customHeight="1" x14ac:dyDescent="0.25">
      <c r="A21" s="78"/>
      <c r="B21" s="33" t="s">
        <v>50</v>
      </c>
      <c r="C21" s="80"/>
      <c r="D21" s="81"/>
      <c r="E21" s="14">
        <f t="shared" ref="E21:E22" si="25">F20</f>
        <v>2.4212962962962964E-2</v>
      </c>
      <c r="F21" s="44">
        <v>5.2685185185185189E-2</v>
      </c>
      <c r="G21" s="20">
        <f t="shared" si="18"/>
        <v>2.8472222222222225E-2</v>
      </c>
      <c r="H21" s="17">
        <v>0</v>
      </c>
      <c r="I21" s="5">
        <v>0</v>
      </c>
      <c r="J21" s="17">
        <v>0</v>
      </c>
      <c r="K21" s="5">
        <v>0</v>
      </c>
      <c r="L21" s="17">
        <v>3</v>
      </c>
      <c r="M21" s="17">
        <v>0</v>
      </c>
      <c r="N21" s="17">
        <v>0</v>
      </c>
      <c r="O21" s="17">
        <v>0</v>
      </c>
      <c r="P21" s="5">
        <v>0</v>
      </c>
      <c r="Q21" s="17">
        <v>0</v>
      </c>
      <c r="R21" s="24">
        <f t="shared" si="19"/>
        <v>3</v>
      </c>
      <c r="S21" s="26">
        <f t="shared" si="20"/>
        <v>2.0833333333333333E-3</v>
      </c>
      <c r="T21" s="44">
        <v>0</v>
      </c>
      <c r="U21" s="47">
        <f t="shared" si="7"/>
        <v>2.8472222222222225E-2</v>
      </c>
      <c r="V21" s="50">
        <f t="shared" si="21"/>
        <v>2.8472222222222225E-2</v>
      </c>
      <c r="W21" s="51">
        <f t="shared" si="4"/>
        <v>24</v>
      </c>
      <c r="X21" s="71"/>
      <c r="Y21" s="73"/>
      <c r="Z21" s="69"/>
    </row>
    <row r="22" spans="1:26" ht="15" customHeight="1" x14ac:dyDescent="0.25">
      <c r="A22" s="78"/>
      <c r="B22" s="33" t="s">
        <v>51</v>
      </c>
      <c r="C22" s="80"/>
      <c r="D22" s="82"/>
      <c r="E22" s="15">
        <f t="shared" si="25"/>
        <v>5.2685185185185189E-2</v>
      </c>
      <c r="F22" s="45">
        <v>7.4479166666666666E-2</v>
      </c>
      <c r="G22" s="22">
        <f t="shared" si="18"/>
        <v>2.1793981481481477E-2</v>
      </c>
      <c r="H22" s="18">
        <v>2</v>
      </c>
      <c r="I22" s="11">
        <v>0</v>
      </c>
      <c r="J22" s="18">
        <v>0</v>
      </c>
      <c r="K22" s="11">
        <v>0</v>
      </c>
      <c r="L22" s="18">
        <v>2</v>
      </c>
      <c r="M22" s="18">
        <v>0</v>
      </c>
      <c r="N22" s="18">
        <v>0</v>
      </c>
      <c r="O22" s="18">
        <v>0</v>
      </c>
      <c r="P22" s="11">
        <v>0</v>
      </c>
      <c r="Q22" s="18">
        <v>1</v>
      </c>
      <c r="R22" s="12">
        <f t="shared" si="19"/>
        <v>5</v>
      </c>
      <c r="S22" s="27">
        <f t="shared" si="20"/>
        <v>3.472222222222222E-3</v>
      </c>
      <c r="T22" s="45">
        <v>0</v>
      </c>
      <c r="U22" s="47">
        <f t="shared" si="7"/>
        <v>2.1793981481481477E-2</v>
      </c>
      <c r="V22" s="52">
        <f t="shared" si="21"/>
        <v>2.1793981481481477E-2</v>
      </c>
      <c r="W22" s="53">
        <f t="shared" si="4"/>
        <v>4</v>
      </c>
      <c r="X22" s="72"/>
      <c r="Y22" s="74"/>
      <c r="Z22" s="69"/>
    </row>
    <row r="23" spans="1:26" ht="15" customHeight="1" x14ac:dyDescent="0.25">
      <c r="A23" s="78">
        <v>27</v>
      </c>
      <c r="B23" s="33" t="s">
        <v>53</v>
      </c>
      <c r="C23" s="80" t="s">
        <v>38</v>
      </c>
      <c r="D23" s="79">
        <v>0</v>
      </c>
      <c r="E23" s="13">
        <f t="shared" ref="E23" si="26">D23</f>
        <v>0</v>
      </c>
      <c r="F23" s="43">
        <v>2.4282407407407409E-2</v>
      </c>
      <c r="G23" s="21">
        <f t="shared" si="18"/>
        <v>2.4282407407407409E-2</v>
      </c>
      <c r="H23" s="16">
        <v>0</v>
      </c>
      <c r="I23" s="8">
        <v>0</v>
      </c>
      <c r="J23" s="16">
        <v>0</v>
      </c>
      <c r="K23" s="8">
        <v>0</v>
      </c>
      <c r="L23" s="16">
        <v>1</v>
      </c>
      <c r="M23" s="16">
        <v>0</v>
      </c>
      <c r="N23" s="16">
        <v>0</v>
      </c>
      <c r="O23" s="16">
        <v>0</v>
      </c>
      <c r="P23" s="8">
        <v>1</v>
      </c>
      <c r="Q23" s="16">
        <v>1</v>
      </c>
      <c r="R23" s="9">
        <f t="shared" si="19"/>
        <v>3</v>
      </c>
      <c r="S23" s="25">
        <f t="shared" si="20"/>
        <v>2.0833333333333333E-3</v>
      </c>
      <c r="T23" s="46">
        <v>0</v>
      </c>
      <c r="U23" s="47">
        <f t="shared" si="7"/>
        <v>2.4282407407407409E-2</v>
      </c>
      <c r="V23" s="48">
        <f t="shared" si="21"/>
        <v>2.4282407407407409E-2</v>
      </c>
      <c r="W23" s="49">
        <f t="shared" si="4"/>
        <v>10</v>
      </c>
      <c r="X23" s="70">
        <f t="shared" ref="X23" si="27">SUM(U23:U25)</f>
        <v>7.7962962962962956E-2</v>
      </c>
      <c r="Y23" s="76">
        <f>IF(OR(J23=AB$3,I23=AB$3,I24=AB$3,I25=AB$3,J24=AB$3,J25=AB$3),"",X23)</f>
        <v>7.7962962962962956E-2</v>
      </c>
      <c r="Z23" s="68">
        <v>6</v>
      </c>
    </row>
    <row r="24" spans="1:26" ht="15" customHeight="1" x14ac:dyDescent="0.25">
      <c r="A24" s="78"/>
      <c r="B24" s="33" t="s">
        <v>54</v>
      </c>
      <c r="C24" s="80"/>
      <c r="D24" s="79"/>
      <c r="E24" s="14">
        <f t="shared" ref="E24:E25" si="28">F23</f>
        <v>2.4282407407407409E-2</v>
      </c>
      <c r="F24" s="44">
        <v>5.1331018518518519E-2</v>
      </c>
      <c r="G24" s="20">
        <f t="shared" si="18"/>
        <v>2.704861111111111E-2</v>
      </c>
      <c r="H24" s="17">
        <v>0</v>
      </c>
      <c r="I24" s="5">
        <v>0</v>
      </c>
      <c r="J24" s="17">
        <v>0</v>
      </c>
      <c r="K24" s="5">
        <v>2</v>
      </c>
      <c r="L24" s="17">
        <v>1</v>
      </c>
      <c r="M24" s="17">
        <v>0</v>
      </c>
      <c r="N24" s="17">
        <v>0</v>
      </c>
      <c r="O24" s="17">
        <v>1</v>
      </c>
      <c r="P24" s="5">
        <v>1</v>
      </c>
      <c r="Q24" s="17">
        <v>1</v>
      </c>
      <c r="R24" s="6">
        <f t="shared" si="19"/>
        <v>6</v>
      </c>
      <c r="S24" s="26">
        <f t="shared" si="20"/>
        <v>4.1666666666666666E-3</v>
      </c>
      <c r="T24" s="44">
        <v>0</v>
      </c>
      <c r="U24" s="47">
        <f t="shared" si="7"/>
        <v>2.704861111111111E-2</v>
      </c>
      <c r="V24" s="50">
        <f t="shared" si="21"/>
        <v>2.704861111111111E-2</v>
      </c>
      <c r="W24" s="51">
        <f t="shared" si="4"/>
        <v>20</v>
      </c>
      <c r="X24" s="71"/>
      <c r="Y24" s="73"/>
      <c r="Z24" s="69"/>
    </row>
    <row r="25" spans="1:26" ht="15" customHeight="1" x14ac:dyDescent="0.25">
      <c r="A25" s="78"/>
      <c r="B25" s="33" t="s">
        <v>55</v>
      </c>
      <c r="C25" s="80"/>
      <c r="D25" s="79"/>
      <c r="E25" s="15">
        <f t="shared" si="28"/>
        <v>5.1331018518518519E-2</v>
      </c>
      <c r="F25" s="45">
        <v>7.7962962962962956E-2</v>
      </c>
      <c r="G25" s="22">
        <f t="shared" si="18"/>
        <v>2.6631944444444437E-2</v>
      </c>
      <c r="H25" s="18">
        <v>0</v>
      </c>
      <c r="I25" s="11">
        <v>0</v>
      </c>
      <c r="J25" s="18">
        <v>0</v>
      </c>
      <c r="K25" s="11">
        <v>0</v>
      </c>
      <c r="L25" s="18">
        <v>1</v>
      </c>
      <c r="M25" s="18">
        <v>0</v>
      </c>
      <c r="N25" s="18">
        <v>0</v>
      </c>
      <c r="O25" s="18">
        <v>0</v>
      </c>
      <c r="P25" s="11">
        <v>0</v>
      </c>
      <c r="Q25" s="18">
        <v>0</v>
      </c>
      <c r="R25" s="12">
        <f t="shared" si="19"/>
        <v>1</v>
      </c>
      <c r="S25" s="27">
        <f t="shared" si="20"/>
        <v>6.9444444444444447E-4</v>
      </c>
      <c r="T25" s="45">
        <v>0</v>
      </c>
      <c r="U25" s="47">
        <f t="shared" si="7"/>
        <v>2.6631944444444437E-2</v>
      </c>
      <c r="V25" s="52">
        <f t="shared" si="21"/>
        <v>2.6631944444444437E-2</v>
      </c>
      <c r="W25" s="53">
        <f t="shared" si="4"/>
        <v>18</v>
      </c>
      <c r="X25" s="72"/>
      <c r="Y25" s="74"/>
      <c r="Z25" s="69"/>
    </row>
    <row r="26" spans="1:26" ht="15" customHeight="1" x14ac:dyDescent="0.25">
      <c r="A26" s="78">
        <v>28</v>
      </c>
      <c r="B26" s="33" t="s">
        <v>56</v>
      </c>
      <c r="C26" s="80" t="s">
        <v>52</v>
      </c>
      <c r="D26" s="83">
        <v>0</v>
      </c>
      <c r="E26" s="13">
        <f>D26</f>
        <v>0</v>
      </c>
      <c r="F26" s="43">
        <v>2.9571759259259259E-2</v>
      </c>
      <c r="G26" s="21">
        <f t="shared" si="18"/>
        <v>2.9571759259259259E-2</v>
      </c>
      <c r="H26" s="16">
        <v>2</v>
      </c>
      <c r="I26" s="8">
        <v>0</v>
      </c>
      <c r="J26" s="16">
        <v>0</v>
      </c>
      <c r="K26" s="8">
        <v>0</v>
      </c>
      <c r="L26" s="16">
        <v>0</v>
      </c>
      <c r="M26" s="16">
        <v>0</v>
      </c>
      <c r="N26" s="16">
        <v>0</v>
      </c>
      <c r="O26" s="16">
        <v>1</v>
      </c>
      <c r="P26" s="8">
        <v>0</v>
      </c>
      <c r="Q26" s="16">
        <v>0</v>
      </c>
      <c r="R26" s="9">
        <f t="shared" si="19"/>
        <v>3</v>
      </c>
      <c r="S26" s="25">
        <f t="shared" si="20"/>
        <v>2.0833333333333333E-3</v>
      </c>
      <c r="T26" s="46">
        <v>0</v>
      </c>
      <c r="U26" s="47">
        <f t="shared" si="7"/>
        <v>2.9571759259259259E-2</v>
      </c>
      <c r="V26" s="48">
        <f t="shared" si="21"/>
        <v>2.9571759259259259E-2</v>
      </c>
      <c r="W26" s="49">
        <f t="shared" si="4"/>
        <v>26</v>
      </c>
      <c r="X26" s="70">
        <f t="shared" ref="X26" si="29">SUM(U26:U28)</f>
        <v>8.7372685185185192E-2</v>
      </c>
      <c r="Y26" s="76">
        <f>IF(OR(J26=AB$3,I26=AB$3,I27=AB$3,I28=AB$3,J27=AB$3,J28=AB$3),"",X26)</f>
        <v>8.7372685185185192E-2</v>
      </c>
      <c r="Z26" s="68">
        <v>9</v>
      </c>
    </row>
    <row r="27" spans="1:26" ht="15" customHeight="1" x14ac:dyDescent="0.25">
      <c r="A27" s="78"/>
      <c r="B27" s="33" t="s">
        <v>57</v>
      </c>
      <c r="C27" s="80"/>
      <c r="D27" s="81"/>
      <c r="E27" s="14">
        <f>F26</f>
        <v>2.9571759259259259E-2</v>
      </c>
      <c r="F27" s="44">
        <v>6.0706018518518513E-2</v>
      </c>
      <c r="G27" s="20">
        <f t="shared" si="18"/>
        <v>3.1134259259259254E-2</v>
      </c>
      <c r="H27" s="17">
        <v>1</v>
      </c>
      <c r="I27" s="5">
        <v>0</v>
      </c>
      <c r="J27" s="17">
        <v>0</v>
      </c>
      <c r="K27" s="5">
        <v>0</v>
      </c>
      <c r="L27" s="17">
        <v>1</v>
      </c>
      <c r="M27" s="17">
        <v>0</v>
      </c>
      <c r="N27" s="17">
        <v>0</v>
      </c>
      <c r="O27" s="17">
        <v>1</v>
      </c>
      <c r="P27" s="5">
        <v>1</v>
      </c>
      <c r="Q27" s="17">
        <v>1</v>
      </c>
      <c r="R27" s="6">
        <f t="shared" si="19"/>
        <v>5</v>
      </c>
      <c r="S27" s="26">
        <f t="shared" si="20"/>
        <v>3.472222222222222E-3</v>
      </c>
      <c r="T27" s="44">
        <v>0</v>
      </c>
      <c r="U27" s="47">
        <f t="shared" si="7"/>
        <v>3.1134259259259254E-2</v>
      </c>
      <c r="V27" s="50">
        <f t="shared" si="21"/>
        <v>3.1134259259259254E-2</v>
      </c>
      <c r="W27" s="51">
        <f t="shared" si="4"/>
        <v>28</v>
      </c>
      <c r="X27" s="71"/>
      <c r="Y27" s="73"/>
      <c r="Z27" s="69"/>
    </row>
    <row r="28" spans="1:26" ht="15" customHeight="1" x14ac:dyDescent="0.25">
      <c r="A28" s="78"/>
      <c r="B28" s="33" t="s">
        <v>58</v>
      </c>
      <c r="C28" s="80"/>
      <c r="D28" s="82"/>
      <c r="E28" s="15">
        <f>F27</f>
        <v>6.0706018518518513E-2</v>
      </c>
      <c r="F28" s="45">
        <v>8.7372685185185192E-2</v>
      </c>
      <c r="G28" s="22">
        <f t="shared" si="18"/>
        <v>2.6666666666666679E-2</v>
      </c>
      <c r="H28" s="18">
        <v>0</v>
      </c>
      <c r="I28" s="11">
        <v>0</v>
      </c>
      <c r="J28" s="18">
        <v>0</v>
      </c>
      <c r="K28" s="11">
        <v>0</v>
      </c>
      <c r="L28" s="18">
        <v>1</v>
      </c>
      <c r="M28" s="18">
        <v>0</v>
      </c>
      <c r="N28" s="18">
        <v>0</v>
      </c>
      <c r="O28" s="18">
        <v>0</v>
      </c>
      <c r="P28" s="11">
        <v>1</v>
      </c>
      <c r="Q28" s="18">
        <v>2</v>
      </c>
      <c r="R28" s="12">
        <f t="shared" si="19"/>
        <v>4</v>
      </c>
      <c r="S28" s="27">
        <f t="shared" si="20"/>
        <v>2.7777777777777779E-3</v>
      </c>
      <c r="T28" s="45">
        <v>0</v>
      </c>
      <c r="U28" s="47">
        <f t="shared" si="7"/>
        <v>2.6666666666666679E-2</v>
      </c>
      <c r="V28" s="52">
        <f t="shared" si="21"/>
        <v>2.6666666666666679E-2</v>
      </c>
      <c r="W28" s="53">
        <f t="shared" si="4"/>
        <v>19</v>
      </c>
      <c r="X28" s="72"/>
      <c r="Y28" s="74"/>
      <c r="Z28" s="69"/>
    </row>
    <row r="29" spans="1:26" ht="15" customHeight="1" x14ac:dyDescent="0.25">
      <c r="A29" s="78">
        <v>29</v>
      </c>
      <c r="B29" s="33" t="s">
        <v>59</v>
      </c>
      <c r="C29" s="80" t="s">
        <v>62</v>
      </c>
      <c r="D29" s="79">
        <v>0</v>
      </c>
      <c r="E29" s="13">
        <f t="shared" ref="E29" si="30">D29</f>
        <v>0</v>
      </c>
      <c r="F29" s="43">
        <v>2.5173611111111108E-2</v>
      </c>
      <c r="G29" s="21">
        <f t="shared" ref="G29:G31" si="31">F29-E29</f>
        <v>2.5173611111111108E-2</v>
      </c>
      <c r="H29" s="16">
        <v>0</v>
      </c>
      <c r="I29" s="8">
        <v>0</v>
      </c>
      <c r="J29" s="16">
        <v>0</v>
      </c>
      <c r="K29" s="8">
        <v>0</v>
      </c>
      <c r="L29" s="16">
        <v>1</v>
      </c>
      <c r="M29" s="16">
        <v>0</v>
      </c>
      <c r="N29" s="16">
        <v>0</v>
      </c>
      <c r="O29" s="16">
        <v>2</v>
      </c>
      <c r="P29" s="8">
        <v>0</v>
      </c>
      <c r="Q29" s="16">
        <v>0</v>
      </c>
      <c r="R29" s="9">
        <f t="shared" ref="R29:R31" si="32">SUM(H29:Q29)</f>
        <v>3</v>
      </c>
      <c r="S29" s="25">
        <f t="shared" ref="S29:S31" si="33">TIME(0,R29,0)</f>
        <v>2.0833333333333333E-3</v>
      </c>
      <c r="T29" s="46">
        <v>0</v>
      </c>
      <c r="U29" s="47">
        <f t="shared" si="7"/>
        <v>2.5173611111111108E-2</v>
      </c>
      <c r="V29" s="48">
        <f t="shared" ref="V29:V31" si="34">IF(OR(J29=AB$3,I29=AB$3),"",U29)</f>
        <v>2.5173611111111108E-2</v>
      </c>
      <c r="W29" s="49">
        <f t="shared" si="4"/>
        <v>15</v>
      </c>
      <c r="X29" s="70">
        <f t="shared" ref="X29" si="35">SUM(U29:U31)</f>
        <v>8.1527777777777768E-2</v>
      </c>
      <c r="Y29" s="76">
        <f>IF(OR(J29=AB$3,I29=AB$3,I30=AB$3,I31=AB$3,J30=AB$3,J31=AB$3),"",X29)</f>
        <v>8.1527777777777768E-2</v>
      </c>
      <c r="Z29" s="68">
        <v>7</v>
      </c>
    </row>
    <row r="30" spans="1:26" ht="15" customHeight="1" x14ac:dyDescent="0.25">
      <c r="A30" s="78"/>
      <c r="B30" s="33" t="s">
        <v>60</v>
      </c>
      <c r="C30" s="80"/>
      <c r="D30" s="79"/>
      <c r="E30" s="14">
        <f t="shared" ref="E30:E31" si="36">F29</f>
        <v>2.5173611111111108E-2</v>
      </c>
      <c r="F30" s="44">
        <v>5.2800925925925925E-2</v>
      </c>
      <c r="G30" s="20">
        <f t="shared" si="31"/>
        <v>2.7627314814814816E-2</v>
      </c>
      <c r="H30" s="17">
        <v>1</v>
      </c>
      <c r="I30" s="5">
        <v>0</v>
      </c>
      <c r="J30" s="17">
        <v>0</v>
      </c>
      <c r="K30" s="5">
        <v>0</v>
      </c>
      <c r="L30" s="17">
        <v>1</v>
      </c>
      <c r="M30" s="17">
        <v>0</v>
      </c>
      <c r="N30" s="17">
        <v>0</v>
      </c>
      <c r="O30" s="17">
        <v>1</v>
      </c>
      <c r="P30" s="5">
        <v>0</v>
      </c>
      <c r="Q30" s="17">
        <v>1</v>
      </c>
      <c r="R30" s="32">
        <f t="shared" si="32"/>
        <v>4</v>
      </c>
      <c r="S30" s="26">
        <f t="shared" si="33"/>
        <v>2.7777777777777779E-3</v>
      </c>
      <c r="T30" s="44">
        <v>0</v>
      </c>
      <c r="U30" s="47">
        <f t="shared" si="7"/>
        <v>2.7627314814814816E-2</v>
      </c>
      <c r="V30" s="50">
        <f t="shared" si="34"/>
        <v>2.7627314814814816E-2</v>
      </c>
      <c r="W30" s="51">
        <f t="shared" si="4"/>
        <v>22</v>
      </c>
      <c r="X30" s="71"/>
      <c r="Y30" s="73"/>
      <c r="Z30" s="69"/>
    </row>
    <row r="31" spans="1:26" ht="15" customHeight="1" x14ac:dyDescent="0.25">
      <c r="A31" s="78"/>
      <c r="B31" s="33" t="s">
        <v>61</v>
      </c>
      <c r="C31" s="80"/>
      <c r="D31" s="79"/>
      <c r="E31" s="15">
        <f t="shared" si="36"/>
        <v>5.2800925925925925E-2</v>
      </c>
      <c r="F31" s="45">
        <v>8.1527777777777768E-2</v>
      </c>
      <c r="G31" s="22">
        <f t="shared" si="31"/>
        <v>2.8726851851851844E-2</v>
      </c>
      <c r="H31" s="18">
        <v>0</v>
      </c>
      <c r="I31" s="11">
        <v>0</v>
      </c>
      <c r="J31" s="18">
        <v>0</v>
      </c>
      <c r="K31" s="11">
        <v>0</v>
      </c>
      <c r="L31" s="18">
        <v>2</v>
      </c>
      <c r="M31" s="18">
        <v>0</v>
      </c>
      <c r="N31" s="18">
        <v>0</v>
      </c>
      <c r="O31" s="18">
        <v>1</v>
      </c>
      <c r="P31" s="11">
        <v>3</v>
      </c>
      <c r="Q31" s="18">
        <v>0</v>
      </c>
      <c r="R31" s="12">
        <f t="shared" si="32"/>
        <v>6</v>
      </c>
      <c r="S31" s="27">
        <f t="shared" si="33"/>
        <v>4.1666666666666666E-3</v>
      </c>
      <c r="T31" s="45">
        <v>0</v>
      </c>
      <c r="U31" s="47">
        <f t="shared" si="7"/>
        <v>2.8726851851851844E-2</v>
      </c>
      <c r="V31" s="52">
        <f t="shared" si="34"/>
        <v>2.8726851851851844E-2</v>
      </c>
      <c r="W31" s="53">
        <f t="shared" si="4"/>
        <v>25</v>
      </c>
      <c r="X31" s="72"/>
      <c r="Y31" s="74"/>
      <c r="Z31" s="69"/>
    </row>
    <row r="32" spans="1:26" ht="15" customHeight="1" x14ac:dyDescent="0.25">
      <c r="A32" s="78">
        <v>30</v>
      </c>
      <c r="B32" s="33" t="s">
        <v>63</v>
      </c>
      <c r="C32" s="80" t="s">
        <v>66</v>
      </c>
      <c r="D32" s="79">
        <v>0</v>
      </c>
      <c r="E32" s="13">
        <f t="shared" ref="E32" si="37">D32</f>
        <v>0</v>
      </c>
      <c r="F32" s="43">
        <v>2.2291666666666668E-2</v>
      </c>
      <c r="G32" s="21">
        <f t="shared" ref="G32:G34" si="38">F32-E32</f>
        <v>2.2291666666666668E-2</v>
      </c>
      <c r="H32" s="16">
        <v>1</v>
      </c>
      <c r="I32" s="8">
        <v>0</v>
      </c>
      <c r="J32" s="16">
        <v>0</v>
      </c>
      <c r="K32" s="8">
        <v>0</v>
      </c>
      <c r="L32" s="16">
        <v>0</v>
      </c>
      <c r="M32" s="16">
        <v>1</v>
      </c>
      <c r="N32" s="16">
        <v>1</v>
      </c>
      <c r="O32" s="16">
        <v>0</v>
      </c>
      <c r="P32" s="8">
        <v>0</v>
      </c>
      <c r="Q32" s="16">
        <v>0</v>
      </c>
      <c r="R32" s="9">
        <f t="shared" ref="R32:R34" si="39">SUM(H32:Q32)</f>
        <v>3</v>
      </c>
      <c r="S32" s="25">
        <f t="shared" ref="S32:S34" si="40">TIME(0,R32,0)</f>
        <v>2.0833333333333333E-3</v>
      </c>
      <c r="T32" s="46">
        <v>0</v>
      </c>
      <c r="U32" s="47">
        <f t="shared" si="7"/>
        <v>2.2291666666666668E-2</v>
      </c>
      <c r="V32" s="48">
        <f>U32</f>
        <v>2.2291666666666668E-2</v>
      </c>
      <c r="W32" s="49">
        <f>RANK(V32,V$5:V$31700,1)</f>
        <v>6</v>
      </c>
      <c r="X32" s="70">
        <f t="shared" ref="X32" si="41">SUM(U32:U34)</f>
        <v>7.991898148148148E-2</v>
      </c>
      <c r="Y32" s="76">
        <f>X32</f>
        <v>7.991898148148148E-2</v>
      </c>
      <c r="Z32" s="68" t="s">
        <v>133</v>
      </c>
    </row>
    <row r="33" spans="1:26" ht="15" customHeight="1" x14ac:dyDescent="0.25">
      <c r="A33" s="78"/>
      <c r="B33" s="33" t="s">
        <v>64</v>
      </c>
      <c r="C33" s="80"/>
      <c r="D33" s="79"/>
      <c r="E33" s="14">
        <f t="shared" ref="E33:E34" si="42">F32</f>
        <v>2.2291666666666668E-2</v>
      </c>
      <c r="F33" s="44">
        <v>4.7847222222222228E-2</v>
      </c>
      <c r="G33" s="20">
        <f t="shared" si="38"/>
        <v>2.5555555555555561E-2</v>
      </c>
      <c r="H33" s="17">
        <v>0</v>
      </c>
      <c r="I33" s="5">
        <v>0</v>
      </c>
      <c r="J33" s="17">
        <v>0</v>
      </c>
      <c r="K33" s="5">
        <v>0</v>
      </c>
      <c r="L33" s="17">
        <v>2</v>
      </c>
      <c r="M33" s="17">
        <v>0</v>
      </c>
      <c r="N33" s="17">
        <v>0</v>
      </c>
      <c r="O33" s="17">
        <v>1</v>
      </c>
      <c r="P33" s="5">
        <v>0</v>
      </c>
      <c r="Q33" s="17">
        <v>0</v>
      </c>
      <c r="R33" s="32">
        <f t="shared" si="39"/>
        <v>3</v>
      </c>
      <c r="S33" s="26">
        <f t="shared" si="40"/>
        <v>2.0833333333333333E-3</v>
      </c>
      <c r="T33" s="44">
        <v>0</v>
      </c>
      <c r="U33" s="47">
        <f t="shared" si="7"/>
        <v>2.5555555555555561E-2</v>
      </c>
      <c r="V33" s="50">
        <f t="shared" ref="V33:V34" si="43">IF(OR(J33=AB$3,I33=AB$3),"",U33)</f>
        <v>2.5555555555555561E-2</v>
      </c>
      <c r="W33" s="51">
        <f>IF(OR(I33=AB$3,J33=AB$3),"DISC",RANK(V33,V$5:V$31700,1))</f>
        <v>17</v>
      </c>
      <c r="X33" s="71"/>
      <c r="Y33" s="73"/>
      <c r="Z33" s="69"/>
    </row>
    <row r="34" spans="1:26" ht="15" customHeight="1" x14ac:dyDescent="0.25">
      <c r="A34" s="78"/>
      <c r="B34" s="33" t="s">
        <v>65</v>
      </c>
      <c r="C34" s="80"/>
      <c r="D34" s="79"/>
      <c r="E34" s="15">
        <f t="shared" si="42"/>
        <v>4.7847222222222228E-2</v>
      </c>
      <c r="F34" s="45">
        <v>7.991898148148148E-2</v>
      </c>
      <c r="G34" s="22">
        <f t="shared" si="38"/>
        <v>3.2071759259259251E-2</v>
      </c>
      <c r="H34" s="18">
        <v>0</v>
      </c>
      <c r="I34" s="11">
        <v>0</v>
      </c>
      <c r="J34" s="18">
        <v>0</v>
      </c>
      <c r="K34" s="11">
        <v>0</v>
      </c>
      <c r="L34" s="18">
        <v>2</v>
      </c>
      <c r="M34" s="18">
        <v>0</v>
      </c>
      <c r="N34" s="18">
        <v>0</v>
      </c>
      <c r="O34" s="18">
        <v>2</v>
      </c>
      <c r="P34" s="11">
        <v>1</v>
      </c>
      <c r="Q34" s="18">
        <v>2</v>
      </c>
      <c r="R34" s="12">
        <f t="shared" si="39"/>
        <v>7</v>
      </c>
      <c r="S34" s="27" t="s">
        <v>134</v>
      </c>
      <c r="T34" s="45">
        <v>0</v>
      </c>
      <c r="U34" s="98">
        <f t="shared" si="7"/>
        <v>3.2071759259259251E-2</v>
      </c>
      <c r="V34" s="52">
        <f t="shared" si="43"/>
        <v>3.2071759259259251E-2</v>
      </c>
      <c r="W34" s="53">
        <f>IF(OR(I34=AB$3,J34=AB$3),"DISC",RANK(V34,V$5:V$31700,1))</f>
        <v>29</v>
      </c>
      <c r="X34" s="72"/>
      <c r="Y34" s="74"/>
      <c r="Z34" s="69"/>
    </row>
  </sheetData>
  <mergeCells count="84">
    <mergeCell ref="Z32:Z34"/>
    <mergeCell ref="A29:A31"/>
    <mergeCell ref="C29:C31"/>
    <mergeCell ref="D29:D31"/>
    <mergeCell ref="X29:X31"/>
    <mergeCell ref="Y29:Y31"/>
    <mergeCell ref="Z29:Z31"/>
    <mergeCell ref="A32:A34"/>
    <mergeCell ref="C32:C34"/>
    <mergeCell ref="D32:D34"/>
    <mergeCell ref="X32:X34"/>
    <mergeCell ref="Y32:Y34"/>
    <mergeCell ref="A5:A7"/>
    <mergeCell ref="C5:C7"/>
    <mergeCell ref="D5:D7"/>
    <mergeCell ref="X5:X7"/>
    <mergeCell ref="A17:A19"/>
    <mergeCell ref="C17:C19"/>
    <mergeCell ref="D17:D19"/>
    <mergeCell ref="X17:X19"/>
    <mergeCell ref="A11:A13"/>
    <mergeCell ref="C11:C13"/>
    <mergeCell ref="C14:C16"/>
    <mergeCell ref="A14:A16"/>
    <mergeCell ref="D14:D16"/>
    <mergeCell ref="A8:A10"/>
    <mergeCell ref="C8:C10"/>
    <mergeCell ref="D8:D10"/>
    <mergeCell ref="Z26:Z28"/>
    <mergeCell ref="A26:A28"/>
    <mergeCell ref="C26:C28"/>
    <mergeCell ref="X26:X28"/>
    <mergeCell ref="Y26:Y28"/>
    <mergeCell ref="D26:D28"/>
    <mergeCell ref="A20:A22"/>
    <mergeCell ref="Z23:Z25"/>
    <mergeCell ref="D23:D25"/>
    <mergeCell ref="X11:X13"/>
    <mergeCell ref="Y11:Y13"/>
    <mergeCell ref="X23:X25"/>
    <mergeCell ref="Y23:Y25"/>
    <mergeCell ref="D11:D13"/>
    <mergeCell ref="A23:A25"/>
    <mergeCell ref="C23:C25"/>
    <mergeCell ref="Z11:Z13"/>
    <mergeCell ref="Z20:Z22"/>
    <mergeCell ref="C20:C22"/>
    <mergeCell ref="D20:D22"/>
    <mergeCell ref="X20:X22"/>
    <mergeCell ref="Y20:Y22"/>
    <mergeCell ref="R3:R4"/>
    <mergeCell ref="H2:R2"/>
    <mergeCell ref="S2:S4"/>
    <mergeCell ref="H3:H4"/>
    <mergeCell ref="I3:I4"/>
    <mergeCell ref="J3:J4"/>
    <mergeCell ref="Z2:Z4"/>
    <mergeCell ref="Z14:Z16"/>
    <mergeCell ref="X2:X4"/>
    <mergeCell ref="X14:X16"/>
    <mergeCell ref="Z17:Z19"/>
    <mergeCell ref="Y5:Y7"/>
    <mergeCell ref="Z8:Z10"/>
    <mergeCell ref="Z5:Z7"/>
    <mergeCell ref="Y14:Y16"/>
    <mergeCell ref="Y17:Y19"/>
    <mergeCell ref="X8:X10"/>
    <mergeCell ref="Y8:Y10"/>
    <mergeCell ref="A1:Z1"/>
    <mergeCell ref="T2:T4"/>
    <mergeCell ref="F2:F4"/>
    <mergeCell ref="G2:G4"/>
    <mergeCell ref="A2:A4"/>
    <mergeCell ref="C2:C4"/>
    <mergeCell ref="E2:E4"/>
    <mergeCell ref="B3:B4"/>
    <mergeCell ref="D2:D4"/>
    <mergeCell ref="K3:K4"/>
    <mergeCell ref="Q3:Q4"/>
    <mergeCell ref="O3:O4"/>
    <mergeCell ref="P3:P4"/>
    <mergeCell ref="L3:M3"/>
    <mergeCell ref="U2:U4"/>
    <mergeCell ref="W2:W4"/>
  </mergeCells>
  <dataValidations xWindow="412" yWindow="334" count="4">
    <dataValidation type="whole" operator="greaterThanOrEqual" allowBlank="1" showInputMessage="1" showErrorMessage="1" sqref="H5:H34 K5:Q34">
      <formula1>0</formula1>
    </dataValidation>
    <dataValidation type="time" operator="greaterThanOrEqual" allowBlank="1" showInputMessage="1" showErrorMessage="1" sqref="D5:D34 T5:T34">
      <formula1>0</formula1>
    </dataValidation>
    <dataValidation type="list" operator="greaterThanOrEqual" allowBlank="1" showInputMessage="1" showErrorMessage="1" sqref="I5:J34">
      <formula1>$AB$2:$AB$3</formula1>
    </dataValidation>
    <dataValidation type="time" operator="greaterThanOrEqual" allowBlank="1" showInputMessage="1" showErrorMessage="1" prompt="čas jednotlivce v cíli" sqref="F5:F34">
      <formula1>E5</formula1>
    </dataValidation>
  </dataValidations>
  <pageMargins left="0.25" right="0.25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opLeftCell="A9" zoomScaleNormal="100" workbookViewId="0">
      <selection activeCell="M21" sqref="M21"/>
    </sheetView>
  </sheetViews>
  <sheetFormatPr defaultColWidth="9.140625" defaultRowHeight="15" x14ac:dyDescent="0.25"/>
  <cols>
    <col min="1" max="1" width="5" style="4" customWidth="1"/>
    <col min="2" max="2" width="23" style="2" customWidth="1"/>
    <col min="3" max="3" width="12.28515625" style="34" customWidth="1"/>
    <col min="4" max="4" width="0.140625" style="2" customWidth="1"/>
    <col min="5" max="5" width="8.7109375" style="2" customWidth="1"/>
    <col min="6" max="6" width="7.5703125" style="2" customWidth="1"/>
    <col min="7" max="7" width="7.140625" style="23" customWidth="1"/>
    <col min="8" max="8" width="2" style="2" bestFit="1" customWidth="1"/>
    <col min="9" max="9" width="2.7109375" style="2" bestFit="1" customWidth="1"/>
    <col min="10" max="10" width="1.85546875" style="2" bestFit="1" customWidth="1"/>
    <col min="11" max="11" width="2.140625" style="2" bestFit="1" customWidth="1"/>
    <col min="12" max="13" width="1.85546875" style="2" bestFit="1" customWidth="1"/>
    <col min="14" max="15" width="2.7109375" style="2" bestFit="1" customWidth="1"/>
    <col min="16" max="16" width="2.5703125" style="2" customWidth="1"/>
    <col min="17" max="17" width="3.5703125" style="2" bestFit="1" customWidth="1"/>
    <col min="18" max="18" width="5.42578125" style="2" hidden="1" customWidth="1"/>
    <col min="19" max="19" width="7.140625" style="28" customWidth="1"/>
    <col min="20" max="20" width="0.140625" style="2" customWidth="1"/>
    <col min="21" max="21" width="8.7109375" style="29" customWidth="1"/>
    <col min="22" max="22" width="8.42578125" style="2" hidden="1" customWidth="1"/>
    <col min="23" max="23" width="8.28515625" style="2" customWidth="1"/>
    <col min="24" max="24" width="11.5703125" style="2" customWidth="1"/>
    <col min="25" max="25" width="8.7109375" style="2" hidden="1" customWidth="1"/>
    <col min="26" max="26" width="8.28515625" style="2" customWidth="1"/>
    <col min="27" max="27" width="9.140625" style="2"/>
    <col min="28" max="28" width="11.85546875" style="2" bestFit="1" customWidth="1"/>
    <col min="29" max="16384" width="9.140625" style="2"/>
  </cols>
  <sheetData>
    <row r="1" spans="1:28" x14ac:dyDescent="0.25">
      <c r="A1" s="61" t="s">
        <v>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8" ht="15" customHeight="1" x14ac:dyDescent="0.25">
      <c r="A2" s="64" t="s">
        <v>0</v>
      </c>
      <c r="B2" s="38" t="s">
        <v>1</v>
      </c>
      <c r="C2" s="64" t="s">
        <v>2</v>
      </c>
      <c r="D2" s="64" t="s">
        <v>17</v>
      </c>
      <c r="E2" s="64" t="s">
        <v>15</v>
      </c>
      <c r="F2" s="63" t="s">
        <v>6</v>
      </c>
      <c r="G2" s="64" t="s">
        <v>7</v>
      </c>
      <c r="H2" s="77" t="s">
        <v>8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63" t="s">
        <v>28</v>
      </c>
      <c r="T2" s="62" t="s">
        <v>10</v>
      </c>
      <c r="U2" s="67" t="s">
        <v>11</v>
      </c>
      <c r="V2" s="39"/>
      <c r="W2" s="64" t="s">
        <v>29</v>
      </c>
      <c r="X2" s="64" t="s">
        <v>13</v>
      </c>
      <c r="Y2" s="39"/>
      <c r="Z2" s="64" t="s">
        <v>12</v>
      </c>
      <c r="AB2" s="19">
        <v>0</v>
      </c>
    </row>
    <row r="3" spans="1:28" ht="13.5" customHeight="1" x14ac:dyDescent="0.25">
      <c r="A3" s="64"/>
      <c r="B3" s="65" t="s">
        <v>14</v>
      </c>
      <c r="C3" s="64"/>
      <c r="D3" s="64"/>
      <c r="E3" s="64"/>
      <c r="F3" s="63"/>
      <c r="G3" s="64"/>
      <c r="H3" s="66" t="s">
        <v>23</v>
      </c>
      <c r="I3" s="66" t="s">
        <v>18</v>
      </c>
      <c r="J3" s="66" t="s">
        <v>19</v>
      </c>
      <c r="K3" s="66" t="s">
        <v>20</v>
      </c>
      <c r="L3" s="66" t="s">
        <v>24</v>
      </c>
      <c r="M3" s="66"/>
      <c r="N3" s="35" t="s">
        <v>18</v>
      </c>
      <c r="O3" s="66" t="s">
        <v>25</v>
      </c>
      <c r="P3" s="66" t="s">
        <v>26</v>
      </c>
      <c r="Q3" s="66" t="s">
        <v>27</v>
      </c>
      <c r="R3" s="65" t="s">
        <v>9</v>
      </c>
      <c r="S3" s="63"/>
      <c r="T3" s="62"/>
      <c r="U3" s="67"/>
      <c r="V3" s="39"/>
      <c r="W3" s="64"/>
      <c r="X3" s="64"/>
      <c r="Y3" s="39"/>
      <c r="Z3" s="64"/>
      <c r="AB3" s="19" t="s">
        <v>26</v>
      </c>
    </row>
    <row r="4" spans="1:28" ht="11.25" customHeight="1" x14ac:dyDescent="0.25">
      <c r="A4" s="64"/>
      <c r="B4" s="65"/>
      <c r="C4" s="64"/>
      <c r="D4" s="64"/>
      <c r="E4" s="64"/>
      <c r="F4" s="63"/>
      <c r="G4" s="64"/>
      <c r="H4" s="66"/>
      <c r="I4" s="66"/>
      <c r="J4" s="66"/>
      <c r="K4" s="66"/>
      <c r="L4" s="37" t="s">
        <v>21</v>
      </c>
      <c r="M4" s="37" t="s">
        <v>22</v>
      </c>
      <c r="N4" s="36" t="s">
        <v>21</v>
      </c>
      <c r="O4" s="66"/>
      <c r="P4" s="66"/>
      <c r="Q4" s="66"/>
      <c r="R4" s="65"/>
      <c r="S4" s="63"/>
      <c r="T4" s="62"/>
      <c r="U4" s="67"/>
      <c r="V4" s="39"/>
      <c r="W4" s="64"/>
      <c r="X4" s="64"/>
      <c r="Y4" s="39"/>
      <c r="Z4" s="64"/>
    </row>
    <row r="5" spans="1:28" ht="15" customHeight="1" x14ac:dyDescent="0.25">
      <c r="A5" s="87">
        <v>1</v>
      </c>
      <c r="B5" s="33" t="s">
        <v>67</v>
      </c>
      <c r="C5" s="89" t="s">
        <v>38</v>
      </c>
      <c r="D5" s="91">
        <v>0</v>
      </c>
      <c r="E5" s="13">
        <f>D5</f>
        <v>0</v>
      </c>
      <c r="F5" s="43">
        <v>2.8078703703703703E-2</v>
      </c>
      <c r="G5" s="21">
        <f t="shared" ref="G5:G13" si="0">F5-E5</f>
        <v>2.8078703703703703E-2</v>
      </c>
      <c r="H5" s="16">
        <v>0</v>
      </c>
      <c r="I5" s="8">
        <v>0</v>
      </c>
      <c r="J5" s="16">
        <v>0</v>
      </c>
      <c r="K5" s="8">
        <v>0</v>
      </c>
      <c r="L5" s="16">
        <v>0</v>
      </c>
      <c r="M5" s="16">
        <v>0</v>
      </c>
      <c r="N5" s="16">
        <v>0</v>
      </c>
      <c r="O5" s="16">
        <v>0</v>
      </c>
      <c r="P5" s="8">
        <v>0</v>
      </c>
      <c r="Q5" s="16">
        <v>0</v>
      </c>
      <c r="R5" s="9">
        <f t="shared" ref="R5:R13" si="1">SUM(H5:Q5)</f>
        <v>0</v>
      </c>
      <c r="S5" s="54">
        <f t="shared" ref="S5:S13" si="2">TIME(0,R5,0)</f>
        <v>0</v>
      </c>
      <c r="T5" s="46">
        <v>0</v>
      </c>
      <c r="U5" s="47">
        <f>G5-T5</f>
        <v>2.8078703703703703E-2</v>
      </c>
      <c r="V5" s="48">
        <f t="shared" ref="V5:V25" si="3">IF(OR(J5=AB$3,I5=AB$3),"",U5)</f>
        <v>2.8078703703703703E-2</v>
      </c>
      <c r="W5" s="49">
        <f t="shared" ref="W5:W10" si="4">IF(OR(I5=AB$3,J5=AB$3),"DISC",RANK(V5,V$5:V$31670,1))</f>
        <v>7</v>
      </c>
      <c r="X5" s="70">
        <f>SUM(U5:U7)</f>
        <v>9.4467592592592589E-2</v>
      </c>
      <c r="Y5" s="76">
        <f>IF(OR(J5=AB$3,I5=AB$3,I6=AB$3,I7=AB$3,J6=AB$3,J7=AB$3),"",X5)</f>
        <v>9.4467592592592589E-2</v>
      </c>
      <c r="Z5" s="95">
        <v>5</v>
      </c>
    </row>
    <row r="6" spans="1:28" ht="15" customHeight="1" x14ac:dyDescent="0.25">
      <c r="A6" s="88"/>
      <c r="B6" s="33" t="s">
        <v>68</v>
      </c>
      <c r="C6" s="90"/>
      <c r="D6" s="92"/>
      <c r="E6" s="14">
        <f>F5</f>
        <v>2.8078703703703703E-2</v>
      </c>
      <c r="F6" s="44">
        <v>5.9143518518518519E-2</v>
      </c>
      <c r="G6" s="20">
        <f t="shared" si="0"/>
        <v>3.1064814814814816E-2</v>
      </c>
      <c r="H6" s="17">
        <v>1</v>
      </c>
      <c r="I6" s="5">
        <v>0</v>
      </c>
      <c r="J6" s="17">
        <v>0</v>
      </c>
      <c r="K6" s="5">
        <v>0</v>
      </c>
      <c r="L6" s="17">
        <v>1</v>
      </c>
      <c r="M6" s="17">
        <v>0</v>
      </c>
      <c r="N6" s="17">
        <v>0</v>
      </c>
      <c r="O6" s="17">
        <v>0</v>
      </c>
      <c r="P6" s="5">
        <v>2</v>
      </c>
      <c r="Q6" s="17">
        <v>0</v>
      </c>
      <c r="R6" s="32">
        <f t="shared" si="1"/>
        <v>4</v>
      </c>
      <c r="S6" s="55">
        <f t="shared" si="2"/>
        <v>2.7777777777777779E-3</v>
      </c>
      <c r="T6" s="44">
        <v>0</v>
      </c>
      <c r="U6" s="47">
        <f>G6-T6</f>
        <v>3.1064814814814816E-2</v>
      </c>
      <c r="V6" s="50">
        <f t="shared" si="3"/>
        <v>3.1064814814814816E-2</v>
      </c>
      <c r="W6" s="51">
        <f t="shared" si="4"/>
        <v>14</v>
      </c>
      <c r="X6" s="86"/>
      <c r="Y6" s="73"/>
      <c r="Z6" s="96"/>
    </row>
    <row r="7" spans="1:28" ht="15" customHeight="1" x14ac:dyDescent="0.25">
      <c r="A7" s="84"/>
      <c r="B7" s="33" t="s">
        <v>69</v>
      </c>
      <c r="C7" s="85"/>
      <c r="D7" s="93"/>
      <c r="E7" s="15">
        <f>F6</f>
        <v>5.9143518518518519E-2</v>
      </c>
      <c r="F7" s="45">
        <v>9.4467592592592589E-2</v>
      </c>
      <c r="G7" s="22">
        <f t="shared" si="0"/>
        <v>3.532407407407407E-2</v>
      </c>
      <c r="H7" s="18">
        <v>0</v>
      </c>
      <c r="I7" s="11">
        <v>0</v>
      </c>
      <c r="J7" s="18">
        <v>0</v>
      </c>
      <c r="K7" s="11">
        <v>0</v>
      </c>
      <c r="L7" s="18">
        <v>0</v>
      </c>
      <c r="M7" s="18">
        <v>0</v>
      </c>
      <c r="N7" s="18">
        <v>0</v>
      </c>
      <c r="O7" s="18">
        <v>6</v>
      </c>
      <c r="P7" s="11">
        <v>0</v>
      </c>
      <c r="Q7" s="18">
        <v>12</v>
      </c>
      <c r="R7" s="12">
        <f t="shared" si="1"/>
        <v>18</v>
      </c>
      <c r="S7" s="56">
        <f t="shared" si="2"/>
        <v>1.2499999999999999E-2</v>
      </c>
      <c r="T7" s="45">
        <v>0</v>
      </c>
      <c r="U7" s="47">
        <f t="shared" ref="U7:U28" si="5">G7-T7</f>
        <v>3.532407407407407E-2</v>
      </c>
      <c r="V7" s="52">
        <f t="shared" si="3"/>
        <v>3.532407407407407E-2</v>
      </c>
      <c r="W7" s="53">
        <f t="shared" si="4"/>
        <v>21</v>
      </c>
      <c r="X7" s="94"/>
      <c r="Y7" s="74"/>
      <c r="Z7" s="75"/>
    </row>
    <row r="8" spans="1:28" ht="15" customHeight="1" x14ac:dyDescent="0.25">
      <c r="A8" s="87">
        <v>2</v>
      </c>
      <c r="B8" s="33" t="s">
        <v>70</v>
      </c>
      <c r="C8" s="89" t="s">
        <v>73</v>
      </c>
      <c r="D8" s="91">
        <v>0</v>
      </c>
      <c r="E8" s="13">
        <f>D8</f>
        <v>0</v>
      </c>
      <c r="F8" s="43">
        <v>3.1828703703703706E-2</v>
      </c>
      <c r="G8" s="21">
        <f t="shared" si="0"/>
        <v>3.1828703703703706E-2</v>
      </c>
      <c r="H8" s="16">
        <v>1</v>
      </c>
      <c r="I8" s="8">
        <v>0</v>
      </c>
      <c r="J8" s="16">
        <v>0</v>
      </c>
      <c r="K8" s="8">
        <v>2</v>
      </c>
      <c r="L8" s="16">
        <v>1</v>
      </c>
      <c r="M8" s="16">
        <v>0</v>
      </c>
      <c r="N8" s="16">
        <v>0</v>
      </c>
      <c r="O8" s="16">
        <v>0</v>
      </c>
      <c r="P8" s="8">
        <v>0</v>
      </c>
      <c r="Q8" s="16">
        <v>0</v>
      </c>
      <c r="R8" s="9">
        <f t="shared" si="1"/>
        <v>4</v>
      </c>
      <c r="S8" s="54">
        <f t="shared" si="2"/>
        <v>2.7777777777777779E-3</v>
      </c>
      <c r="T8" s="46">
        <v>0</v>
      </c>
      <c r="U8" s="47">
        <f t="shared" si="5"/>
        <v>3.1828703703703706E-2</v>
      </c>
      <c r="V8" s="48">
        <f t="shared" si="3"/>
        <v>3.1828703703703706E-2</v>
      </c>
      <c r="W8" s="49">
        <f t="shared" si="4"/>
        <v>15</v>
      </c>
      <c r="X8" s="70">
        <f t="shared" ref="X8" si="6">SUM(U8:U10)</f>
        <v>0.12273148148148148</v>
      </c>
      <c r="Y8" s="76">
        <f>IF(OR(J8=AB$3,I8=AB$3,I9=AB$3,I10=AB$3,J9=AB$3,J10=AB$3),"",X8)</f>
        <v>0.12273148148148148</v>
      </c>
      <c r="Z8" s="95">
        <v>6</v>
      </c>
    </row>
    <row r="9" spans="1:28" ht="15" customHeight="1" x14ac:dyDescent="0.25">
      <c r="A9" s="88"/>
      <c r="B9" s="33" t="s">
        <v>71</v>
      </c>
      <c r="C9" s="90"/>
      <c r="D9" s="92"/>
      <c r="E9" s="14">
        <f>F8</f>
        <v>3.1828703703703706E-2</v>
      </c>
      <c r="F9" s="44">
        <v>8.9456018518518518E-2</v>
      </c>
      <c r="G9" s="20">
        <f t="shared" si="0"/>
        <v>5.7627314814814812E-2</v>
      </c>
      <c r="H9" s="17">
        <v>0</v>
      </c>
      <c r="I9" s="5">
        <v>0</v>
      </c>
      <c r="J9" s="17">
        <v>0</v>
      </c>
      <c r="K9" s="5">
        <v>0</v>
      </c>
      <c r="L9" s="17">
        <v>3</v>
      </c>
      <c r="M9" s="17">
        <v>0</v>
      </c>
      <c r="N9" s="17">
        <v>20</v>
      </c>
      <c r="O9" s="17">
        <v>2</v>
      </c>
      <c r="P9" s="5">
        <v>3</v>
      </c>
      <c r="Q9" s="17">
        <v>1</v>
      </c>
      <c r="R9" s="32">
        <f t="shared" si="1"/>
        <v>29</v>
      </c>
      <c r="S9" s="55">
        <f t="shared" si="2"/>
        <v>2.013888888888889E-2</v>
      </c>
      <c r="T9" s="44">
        <v>0</v>
      </c>
      <c r="U9" s="47">
        <f t="shared" si="5"/>
        <v>5.7627314814814812E-2</v>
      </c>
      <c r="V9" s="50">
        <f t="shared" si="3"/>
        <v>5.7627314814814812E-2</v>
      </c>
      <c r="W9" s="51">
        <f t="shared" si="4"/>
        <v>24</v>
      </c>
      <c r="X9" s="86"/>
      <c r="Y9" s="73"/>
      <c r="Z9" s="96"/>
    </row>
    <row r="10" spans="1:28" ht="15" customHeight="1" x14ac:dyDescent="0.25">
      <c r="A10" s="84"/>
      <c r="B10" s="33" t="s">
        <v>72</v>
      </c>
      <c r="C10" s="85"/>
      <c r="D10" s="93"/>
      <c r="E10" s="15">
        <f>F9</f>
        <v>8.9456018518518518E-2</v>
      </c>
      <c r="F10" s="45">
        <v>0.12273148148148148</v>
      </c>
      <c r="G10" s="22">
        <f t="shared" si="0"/>
        <v>3.3275462962962965E-2</v>
      </c>
      <c r="H10" s="18">
        <v>0</v>
      </c>
      <c r="I10" s="11">
        <v>0</v>
      </c>
      <c r="J10" s="18">
        <v>0</v>
      </c>
      <c r="K10" s="11">
        <v>0</v>
      </c>
      <c r="L10" s="18">
        <v>2</v>
      </c>
      <c r="M10" s="18">
        <v>0</v>
      </c>
      <c r="N10" s="18">
        <v>0</v>
      </c>
      <c r="O10" s="18">
        <v>0</v>
      </c>
      <c r="P10" s="11">
        <v>0</v>
      </c>
      <c r="Q10" s="18">
        <v>0</v>
      </c>
      <c r="R10" s="12">
        <f t="shared" si="1"/>
        <v>2</v>
      </c>
      <c r="S10" s="56">
        <f t="shared" si="2"/>
        <v>1.3888888888888889E-3</v>
      </c>
      <c r="T10" s="45">
        <v>0</v>
      </c>
      <c r="U10" s="47">
        <f t="shared" si="5"/>
        <v>3.3275462962962965E-2</v>
      </c>
      <c r="V10" s="52">
        <f t="shared" si="3"/>
        <v>3.3275462962962965E-2</v>
      </c>
      <c r="W10" s="53">
        <f t="shared" si="4"/>
        <v>19</v>
      </c>
      <c r="X10" s="94"/>
      <c r="Y10" s="74"/>
      <c r="Z10" s="75"/>
    </row>
    <row r="11" spans="1:28" ht="15" customHeight="1" x14ac:dyDescent="0.25">
      <c r="A11" s="87">
        <v>3</v>
      </c>
      <c r="B11" s="33" t="s">
        <v>74</v>
      </c>
      <c r="C11" s="89" t="s">
        <v>52</v>
      </c>
      <c r="D11" s="91">
        <v>0</v>
      </c>
      <c r="E11" s="13">
        <f>D11</f>
        <v>0</v>
      </c>
      <c r="F11" s="43">
        <v>2.9050925925925928E-2</v>
      </c>
      <c r="G11" s="21">
        <f t="shared" si="0"/>
        <v>2.9050925925925928E-2</v>
      </c>
      <c r="H11" s="16">
        <v>2</v>
      </c>
      <c r="I11" s="8">
        <v>0</v>
      </c>
      <c r="J11" s="16">
        <v>0</v>
      </c>
      <c r="K11" s="8">
        <v>0</v>
      </c>
      <c r="L11" s="16">
        <v>1</v>
      </c>
      <c r="M11" s="16">
        <v>0</v>
      </c>
      <c r="N11" s="16">
        <v>0</v>
      </c>
      <c r="O11" s="16">
        <v>0</v>
      </c>
      <c r="P11" s="8">
        <v>0</v>
      </c>
      <c r="Q11" s="16">
        <v>0</v>
      </c>
      <c r="R11" s="9">
        <f t="shared" si="1"/>
        <v>3</v>
      </c>
      <c r="S11" s="54">
        <f t="shared" si="2"/>
        <v>2.0833333333333333E-3</v>
      </c>
      <c r="T11" s="46">
        <v>0</v>
      </c>
      <c r="U11" s="47">
        <f t="shared" si="5"/>
        <v>2.9050925925925928E-2</v>
      </c>
      <c r="V11" s="50">
        <f t="shared" si="3"/>
        <v>2.9050925925925928E-2</v>
      </c>
      <c r="W11" s="49">
        <f>RANK(V11,V$5:V$31670,1)</f>
        <v>10</v>
      </c>
      <c r="X11" s="70">
        <f>SUM(U11:U13)</f>
        <v>8.1076388888888892E-2</v>
      </c>
      <c r="Y11" s="76">
        <f>X11</f>
        <v>8.1076388888888892E-2</v>
      </c>
      <c r="Z11" s="95">
        <v>1</v>
      </c>
    </row>
    <row r="12" spans="1:28" ht="15" customHeight="1" x14ac:dyDescent="0.25">
      <c r="A12" s="88"/>
      <c r="B12" s="33" t="s">
        <v>75</v>
      </c>
      <c r="C12" s="90"/>
      <c r="D12" s="92"/>
      <c r="E12" s="14">
        <f>F11</f>
        <v>2.9050925925925928E-2</v>
      </c>
      <c r="F12" s="44">
        <v>5.4953703703703706E-2</v>
      </c>
      <c r="G12" s="20">
        <f t="shared" si="0"/>
        <v>2.5902777777777778E-2</v>
      </c>
      <c r="H12" s="17">
        <v>0</v>
      </c>
      <c r="I12" s="5">
        <v>0</v>
      </c>
      <c r="J12" s="17">
        <v>0</v>
      </c>
      <c r="K12" s="5">
        <v>0</v>
      </c>
      <c r="L12" s="17">
        <v>2</v>
      </c>
      <c r="M12" s="17">
        <v>0</v>
      </c>
      <c r="N12" s="17">
        <v>0</v>
      </c>
      <c r="O12" s="17">
        <v>1</v>
      </c>
      <c r="P12" s="5">
        <v>0</v>
      </c>
      <c r="Q12" s="17">
        <v>0</v>
      </c>
      <c r="R12" s="32">
        <f t="shared" si="1"/>
        <v>3</v>
      </c>
      <c r="S12" s="55">
        <f t="shared" si="2"/>
        <v>2.0833333333333333E-3</v>
      </c>
      <c r="T12" s="44">
        <v>0</v>
      </c>
      <c r="U12" s="47">
        <f t="shared" si="5"/>
        <v>2.5902777777777778E-2</v>
      </c>
      <c r="V12" s="50">
        <f t="shared" si="3"/>
        <v>2.5902777777777778E-2</v>
      </c>
      <c r="W12" s="51">
        <f t="shared" ref="W12:W25" si="7">IF(OR(I12=AB$3,J12=AB$3),"DISC",RANK(V12,V$5:V$31670,1))</f>
        <v>4</v>
      </c>
      <c r="X12" s="86"/>
      <c r="Y12" s="73"/>
      <c r="Z12" s="96"/>
    </row>
    <row r="13" spans="1:28" ht="15" customHeight="1" x14ac:dyDescent="0.25">
      <c r="A13" s="84"/>
      <c r="B13" s="33" t="s">
        <v>76</v>
      </c>
      <c r="C13" s="85"/>
      <c r="D13" s="93"/>
      <c r="E13" s="15">
        <f>F12</f>
        <v>5.4953703703703706E-2</v>
      </c>
      <c r="F13" s="45">
        <v>8.1076388888888892E-2</v>
      </c>
      <c r="G13" s="22">
        <f t="shared" si="0"/>
        <v>2.6122685185185186E-2</v>
      </c>
      <c r="H13" s="18">
        <v>2</v>
      </c>
      <c r="I13" s="11">
        <v>0</v>
      </c>
      <c r="J13" s="18">
        <v>0</v>
      </c>
      <c r="K13" s="11">
        <v>0</v>
      </c>
      <c r="L13" s="18">
        <v>1</v>
      </c>
      <c r="M13" s="18">
        <v>0</v>
      </c>
      <c r="N13" s="18">
        <v>0</v>
      </c>
      <c r="O13" s="18">
        <v>0</v>
      </c>
      <c r="P13" s="11">
        <v>3</v>
      </c>
      <c r="Q13" s="18">
        <v>0</v>
      </c>
      <c r="R13" s="12">
        <f t="shared" si="1"/>
        <v>6</v>
      </c>
      <c r="S13" s="56">
        <f t="shared" si="2"/>
        <v>4.1666666666666666E-3</v>
      </c>
      <c r="T13" s="45">
        <v>0</v>
      </c>
      <c r="U13" s="47">
        <f t="shared" si="5"/>
        <v>2.6122685185185186E-2</v>
      </c>
      <c r="V13" s="52">
        <f t="shared" si="3"/>
        <v>2.6122685185185186E-2</v>
      </c>
      <c r="W13" s="53">
        <f t="shared" si="7"/>
        <v>6</v>
      </c>
      <c r="X13" s="94"/>
      <c r="Y13" s="74"/>
      <c r="Z13" s="75"/>
    </row>
    <row r="14" spans="1:28" ht="15" customHeight="1" x14ac:dyDescent="0.25">
      <c r="A14" s="78">
        <v>4</v>
      </c>
      <c r="B14" s="33" t="s">
        <v>77</v>
      </c>
      <c r="C14" s="80" t="s">
        <v>80</v>
      </c>
      <c r="D14" s="79">
        <v>0</v>
      </c>
      <c r="E14" s="13">
        <f>D14</f>
        <v>0</v>
      </c>
      <c r="F14" s="43">
        <v>2.5648148148148146E-2</v>
      </c>
      <c r="G14" s="21">
        <f t="shared" ref="G14:G22" si="8">F14-E14</f>
        <v>2.5648148148148146E-2</v>
      </c>
      <c r="H14" s="16">
        <v>0</v>
      </c>
      <c r="I14" s="8">
        <v>0</v>
      </c>
      <c r="J14" s="16">
        <v>0</v>
      </c>
      <c r="K14" s="8">
        <v>0</v>
      </c>
      <c r="L14" s="16">
        <v>1</v>
      </c>
      <c r="M14" s="16">
        <v>0</v>
      </c>
      <c r="N14" s="16">
        <v>0</v>
      </c>
      <c r="O14" s="16">
        <v>0</v>
      </c>
      <c r="P14" s="8">
        <v>0</v>
      </c>
      <c r="Q14" s="16">
        <v>0</v>
      </c>
      <c r="R14" s="9">
        <f t="shared" ref="R14:R22" si="9">SUM(H14:Q14)</f>
        <v>1</v>
      </c>
      <c r="S14" s="54">
        <f t="shared" ref="S14:S22" si="10">TIME(0,R14,0)</f>
        <v>6.9444444444444447E-4</v>
      </c>
      <c r="T14" s="46">
        <v>0</v>
      </c>
      <c r="U14" s="47">
        <f t="shared" si="5"/>
        <v>2.5648148148148146E-2</v>
      </c>
      <c r="V14" s="48">
        <f t="shared" si="3"/>
        <v>2.5648148148148146E-2</v>
      </c>
      <c r="W14" s="49">
        <f t="shared" si="7"/>
        <v>3</v>
      </c>
      <c r="X14" s="70">
        <f t="shared" ref="X14" si="11">SUM(U14:U16)</f>
        <v>8.6909722222222208E-2</v>
      </c>
      <c r="Y14" s="76">
        <f>IF(OR(J14=AB$3,I14=AB$3,I15=AB$3,I16=AB$3,J15=AB$3,J16=AB$3),"",X14)</f>
        <v>8.6909722222222208E-2</v>
      </c>
      <c r="Z14" s="68">
        <v>2</v>
      </c>
    </row>
    <row r="15" spans="1:28" ht="15" customHeight="1" x14ac:dyDescent="0.25">
      <c r="A15" s="78"/>
      <c r="B15" s="33" t="s">
        <v>78</v>
      </c>
      <c r="C15" s="80"/>
      <c r="D15" s="79"/>
      <c r="E15" s="14">
        <f t="shared" ref="E15:E16" si="12">F14</f>
        <v>2.5648148148148146E-2</v>
      </c>
      <c r="F15" s="44">
        <v>5.8333333333333327E-2</v>
      </c>
      <c r="G15" s="20">
        <f t="shared" si="8"/>
        <v>3.2685185185185178E-2</v>
      </c>
      <c r="H15" s="17">
        <v>0</v>
      </c>
      <c r="I15" s="5">
        <v>0</v>
      </c>
      <c r="J15" s="17">
        <v>0</v>
      </c>
      <c r="K15" s="5">
        <v>0</v>
      </c>
      <c r="L15" s="17">
        <v>1</v>
      </c>
      <c r="M15" s="17">
        <v>0</v>
      </c>
      <c r="N15" s="17">
        <v>0</v>
      </c>
      <c r="O15" s="17">
        <v>0</v>
      </c>
      <c r="P15" s="5">
        <v>0</v>
      </c>
      <c r="Q15" s="17">
        <v>0</v>
      </c>
      <c r="R15" s="32">
        <f t="shared" si="9"/>
        <v>1</v>
      </c>
      <c r="S15" s="55">
        <f t="shared" si="10"/>
        <v>6.9444444444444447E-4</v>
      </c>
      <c r="T15" s="44">
        <v>0</v>
      </c>
      <c r="U15" s="47">
        <f t="shared" si="5"/>
        <v>3.2685185185185178E-2</v>
      </c>
      <c r="V15" s="50">
        <f t="shared" si="3"/>
        <v>3.2685185185185178E-2</v>
      </c>
      <c r="W15" s="51">
        <f t="shared" si="7"/>
        <v>18</v>
      </c>
      <c r="X15" s="71"/>
      <c r="Y15" s="73"/>
      <c r="Z15" s="69"/>
    </row>
    <row r="16" spans="1:28" ht="15" customHeight="1" x14ac:dyDescent="0.25">
      <c r="A16" s="78"/>
      <c r="B16" s="33" t="s">
        <v>79</v>
      </c>
      <c r="C16" s="80"/>
      <c r="D16" s="79"/>
      <c r="E16" s="15">
        <f t="shared" si="12"/>
        <v>5.8333333333333327E-2</v>
      </c>
      <c r="F16" s="45">
        <v>8.6909722222222222E-2</v>
      </c>
      <c r="G16" s="22">
        <f t="shared" si="8"/>
        <v>2.8576388888888894E-2</v>
      </c>
      <c r="H16" s="18">
        <v>0</v>
      </c>
      <c r="I16" s="11">
        <v>0</v>
      </c>
      <c r="J16" s="18">
        <v>0</v>
      </c>
      <c r="K16" s="11">
        <v>0</v>
      </c>
      <c r="L16" s="18">
        <v>0</v>
      </c>
      <c r="M16" s="18">
        <v>0</v>
      </c>
      <c r="N16" s="18">
        <v>0</v>
      </c>
      <c r="O16" s="18">
        <v>0</v>
      </c>
      <c r="P16" s="11">
        <v>0</v>
      </c>
      <c r="Q16" s="18">
        <v>0</v>
      </c>
      <c r="R16" s="12">
        <f t="shared" si="9"/>
        <v>0</v>
      </c>
      <c r="S16" s="56">
        <f t="shared" si="10"/>
        <v>0</v>
      </c>
      <c r="T16" s="45">
        <v>0</v>
      </c>
      <c r="U16" s="47">
        <f t="shared" si="5"/>
        <v>2.8576388888888894E-2</v>
      </c>
      <c r="V16" s="52">
        <f t="shared" si="3"/>
        <v>2.8576388888888894E-2</v>
      </c>
      <c r="W16" s="53">
        <f t="shared" si="7"/>
        <v>9</v>
      </c>
      <c r="X16" s="72"/>
      <c r="Y16" s="74"/>
      <c r="Z16" s="69"/>
    </row>
    <row r="17" spans="1:26" ht="15" customHeight="1" x14ac:dyDescent="0.25">
      <c r="A17" s="78">
        <v>5</v>
      </c>
      <c r="B17" s="33" t="s">
        <v>81</v>
      </c>
      <c r="C17" s="80" t="s">
        <v>42</v>
      </c>
      <c r="D17" s="79">
        <v>0</v>
      </c>
      <c r="E17" s="13">
        <f>D17</f>
        <v>0</v>
      </c>
      <c r="F17" s="43">
        <v>3.0972222222222224E-2</v>
      </c>
      <c r="G17" s="21">
        <f t="shared" si="8"/>
        <v>3.0972222222222224E-2</v>
      </c>
      <c r="H17" s="16">
        <v>0</v>
      </c>
      <c r="I17" s="8">
        <v>0</v>
      </c>
      <c r="J17" s="16">
        <v>0</v>
      </c>
      <c r="K17" s="8">
        <v>0</v>
      </c>
      <c r="L17" s="16">
        <v>3</v>
      </c>
      <c r="M17" s="16">
        <v>0</v>
      </c>
      <c r="N17" s="16">
        <v>0</v>
      </c>
      <c r="O17" s="16">
        <v>0</v>
      </c>
      <c r="P17" s="8">
        <v>0</v>
      </c>
      <c r="Q17" s="16">
        <v>0</v>
      </c>
      <c r="R17" s="9">
        <f t="shared" si="9"/>
        <v>3</v>
      </c>
      <c r="S17" s="54">
        <f t="shared" si="10"/>
        <v>2.0833333333333333E-3</v>
      </c>
      <c r="T17" s="46">
        <v>0</v>
      </c>
      <c r="U17" s="47">
        <f t="shared" si="5"/>
        <v>3.0972222222222224E-2</v>
      </c>
      <c r="V17" s="48">
        <f t="shared" si="3"/>
        <v>3.0972222222222224E-2</v>
      </c>
      <c r="W17" s="49">
        <f t="shared" si="7"/>
        <v>13</v>
      </c>
      <c r="X17" s="70">
        <f t="shared" ref="X17" si="13">SUM(U17:U19)</f>
        <v>9.3321759259259271E-2</v>
      </c>
      <c r="Y17" s="76">
        <f>IF(OR(J17=AB$3,I17=AB$3,I18=AB$3,I19=AB$3,J18=AB$3,J19=AB$3),"",X17)</f>
        <v>9.3321759259259271E-2</v>
      </c>
      <c r="Z17" s="68">
        <v>4</v>
      </c>
    </row>
    <row r="18" spans="1:26" ht="15" customHeight="1" x14ac:dyDescent="0.25">
      <c r="A18" s="78"/>
      <c r="B18" s="33" t="s">
        <v>82</v>
      </c>
      <c r="C18" s="80"/>
      <c r="D18" s="79"/>
      <c r="E18" s="14">
        <f t="shared" ref="E18:E19" si="14">F17</f>
        <v>3.0972222222222224E-2</v>
      </c>
      <c r="F18" s="44">
        <v>6.0034722222222225E-2</v>
      </c>
      <c r="G18" s="20">
        <f t="shared" si="8"/>
        <v>2.9062500000000002E-2</v>
      </c>
      <c r="H18" s="17">
        <v>0</v>
      </c>
      <c r="I18" s="5">
        <v>0</v>
      </c>
      <c r="J18" s="17">
        <v>0</v>
      </c>
      <c r="K18" s="5">
        <v>0</v>
      </c>
      <c r="L18" s="17">
        <v>1</v>
      </c>
      <c r="M18" s="17">
        <v>0</v>
      </c>
      <c r="N18" s="17">
        <v>0</v>
      </c>
      <c r="O18" s="17">
        <v>0</v>
      </c>
      <c r="P18" s="5">
        <v>0</v>
      </c>
      <c r="Q18" s="17">
        <v>0</v>
      </c>
      <c r="R18" s="32">
        <f t="shared" si="9"/>
        <v>1</v>
      </c>
      <c r="S18" s="55">
        <f t="shared" si="10"/>
        <v>6.9444444444444447E-4</v>
      </c>
      <c r="T18" s="44">
        <v>0</v>
      </c>
      <c r="U18" s="47">
        <f t="shared" si="5"/>
        <v>2.9062500000000002E-2</v>
      </c>
      <c r="V18" s="50">
        <f t="shared" si="3"/>
        <v>2.9062500000000002E-2</v>
      </c>
      <c r="W18" s="51">
        <f t="shared" si="7"/>
        <v>11</v>
      </c>
      <c r="X18" s="71"/>
      <c r="Y18" s="73"/>
      <c r="Z18" s="69"/>
    </row>
    <row r="19" spans="1:26" ht="15" customHeight="1" x14ac:dyDescent="0.25">
      <c r="A19" s="78"/>
      <c r="B19" s="33" t="s">
        <v>83</v>
      </c>
      <c r="C19" s="80"/>
      <c r="D19" s="79"/>
      <c r="E19" s="15">
        <f t="shared" si="14"/>
        <v>6.0034722222222225E-2</v>
      </c>
      <c r="F19" s="45">
        <v>9.3321759259259271E-2</v>
      </c>
      <c r="G19" s="22">
        <f t="shared" si="8"/>
        <v>3.3287037037037046E-2</v>
      </c>
      <c r="H19" s="18">
        <v>0</v>
      </c>
      <c r="I19" s="11">
        <v>0</v>
      </c>
      <c r="J19" s="18">
        <v>0</v>
      </c>
      <c r="K19" s="11">
        <v>0</v>
      </c>
      <c r="L19" s="18">
        <v>1</v>
      </c>
      <c r="M19" s="18">
        <v>0</v>
      </c>
      <c r="N19" s="18">
        <v>0</v>
      </c>
      <c r="O19" s="18">
        <v>0</v>
      </c>
      <c r="P19" s="11">
        <v>0</v>
      </c>
      <c r="Q19" s="18">
        <v>0</v>
      </c>
      <c r="R19" s="12">
        <f t="shared" si="9"/>
        <v>1</v>
      </c>
      <c r="S19" s="56">
        <f t="shared" si="10"/>
        <v>6.9444444444444447E-4</v>
      </c>
      <c r="T19" s="45">
        <v>0</v>
      </c>
      <c r="U19" s="47">
        <f t="shared" si="5"/>
        <v>3.3287037037037046E-2</v>
      </c>
      <c r="V19" s="52">
        <f t="shared" si="3"/>
        <v>3.3287037037037046E-2</v>
      </c>
      <c r="W19" s="53">
        <f t="shared" si="7"/>
        <v>20</v>
      </c>
      <c r="X19" s="72"/>
      <c r="Y19" s="74"/>
      <c r="Z19" s="69"/>
    </row>
    <row r="20" spans="1:26" ht="15" customHeight="1" x14ac:dyDescent="0.25">
      <c r="A20" s="78">
        <v>6</v>
      </c>
      <c r="B20" s="33" t="s">
        <v>84</v>
      </c>
      <c r="C20" s="80" t="s">
        <v>62</v>
      </c>
      <c r="D20" s="79">
        <v>0</v>
      </c>
      <c r="E20" s="13">
        <f>D20</f>
        <v>0</v>
      </c>
      <c r="F20" s="43">
        <v>3.2222222222222222E-2</v>
      </c>
      <c r="G20" s="21">
        <f t="shared" si="8"/>
        <v>3.2222222222222222E-2</v>
      </c>
      <c r="H20" s="16">
        <v>2</v>
      </c>
      <c r="I20" s="8">
        <v>0</v>
      </c>
      <c r="J20" s="16">
        <v>0</v>
      </c>
      <c r="K20" s="8">
        <v>0</v>
      </c>
      <c r="L20" s="16">
        <v>2</v>
      </c>
      <c r="M20" s="16">
        <v>0</v>
      </c>
      <c r="N20" s="16">
        <v>0</v>
      </c>
      <c r="O20" s="16">
        <v>0</v>
      </c>
      <c r="P20" s="8">
        <v>0</v>
      </c>
      <c r="Q20" s="16">
        <v>0</v>
      </c>
      <c r="R20" s="9">
        <f t="shared" si="9"/>
        <v>4</v>
      </c>
      <c r="S20" s="54">
        <f t="shared" si="10"/>
        <v>2.7777777777777779E-3</v>
      </c>
      <c r="T20" s="46">
        <v>0</v>
      </c>
      <c r="U20" s="47">
        <f t="shared" si="5"/>
        <v>3.2222222222222222E-2</v>
      </c>
      <c r="V20" s="48">
        <f t="shared" si="3"/>
        <v>3.2222222222222222E-2</v>
      </c>
      <c r="W20" s="49">
        <f t="shared" si="7"/>
        <v>17</v>
      </c>
      <c r="X20" s="70">
        <f t="shared" ref="X20" si="15">SUM(U20:U22)</f>
        <v>9.3969907407407405E-2</v>
      </c>
      <c r="Y20" s="76">
        <f>IF(OR(J20=AB$3,I20=AB$3,I21=AB$3,I22=AB$3,J21=AB$3,J22=AB$3),"",X20)</f>
        <v>9.3969907407407405E-2</v>
      </c>
      <c r="Z20" s="68" t="s">
        <v>133</v>
      </c>
    </row>
    <row r="21" spans="1:26" ht="15" customHeight="1" x14ac:dyDescent="0.25">
      <c r="A21" s="78"/>
      <c r="B21" s="33" t="s">
        <v>85</v>
      </c>
      <c r="C21" s="80"/>
      <c r="D21" s="79"/>
      <c r="E21" s="14">
        <f>F20</f>
        <v>3.2222222222222222E-2</v>
      </c>
      <c r="F21" s="44">
        <v>6.9652777777777772E-2</v>
      </c>
      <c r="G21" s="20">
        <f t="shared" si="8"/>
        <v>3.743055555555555E-2</v>
      </c>
      <c r="H21" s="17">
        <v>0</v>
      </c>
      <c r="I21" s="5">
        <v>0</v>
      </c>
      <c r="J21" s="17">
        <v>0</v>
      </c>
      <c r="K21" s="5">
        <v>0</v>
      </c>
      <c r="L21" s="17">
        <v>1</v>
      </c>
      <c r="M21" s="17">
        <v>0</v>
      </c>
      <c r="N21" s="17">
        <v>0</v>
      </c>
      <c r="O21" s="17">
        <v>0</v>
      </c>
      <c r="P21" s="5">
        <v>2</v>
      </c>
      <c r="Q21" s="17">
        <v>1</v>
      </c>
      <c r="R21" s="32">
        <f t="shared" si="9"/>
        <v>4</v>
      </c>
      <c r="S21" s="55">
        <f t="shared" si="10"/>
        <v>2.7777777777777779E-3</v>
      </c>
      <c r="T21" s="44">
        <v>0</v>
      </c>
      <c r="U21" s="47">
        <f t="shared" si="5"/>
        <v>3.743055555555555E-2</v>
      </c>
      <c r="V21" s="50">
        <f t="shared" si="3"/>
        <v>3.743055555555555E-2</v>
      </c>
      <c r="W21" s="51">
        <f t="shared" si="7"/>
        <v>23</v>
      </c>
      <c r="X21" s="71"/>
      <c r="Y21" s="73"/>
      <c r="Z21" s="69"/>
    </row>
    <row r="22" spans="1:26" ht="15" customHeight="1" x14ac:dyDescent="0.25">
      <c r="A22" s="78"/>
      <c r="B22" s="33" t="s">
        <v>86</v>
      </c>
      <c r="C22" s="80"/>
      <c r="D22" s="79"/>
      <c r="E22" s="15">
        <f>F21</f>
        <v>6.9652777777777772E-2</v>
      </c>
      <c r="F22" s="45">
        <v>9.3969907407407405E-2</v>
      </c>
      <c r="G22" s="22">
        <f t="shared" si="8"/>
        <v>2.4317129629629633E-2</v>
      </c>
      <c r="H22" s="18">
        <v>1</v>
      </c>
      <c r="I22" s="11">
        <v>0</v>
      </c>
      <c r="J22" s="18">
        <v>0</v>
      </c>
      <c r="K22" s="11">
        <v>0</v>
      </c>
      <c r="L22" s="18">
        <v>1</v>
      </c>
      <c r="M22" s="18">
        <v>0</v>
      </c>
      <c r="N22" s="18">
        <v>0</v>
      </c>
      <c r="O22" s="18">
        <v>0</v>
      </c>
      <c r="P22" s="11">
        <v>0</v>
      </c>
      <c r="Q22" s="18">
        <v>1</v>
      </c>
      <c r="R22" s="12">
        <f t="shared" si="9"/>
        <v>3</v>
      </c>
      <c r="S22" s="56" t="s">
        <v>134</v>
      </c>
      <c r="T22" s="45">
        <v>0</v>
      </c>
      <c r="U22" s="47">
        <f t="shared" si="5"/>
        <v>2.4317129629629633E-2</v>
      </c>
      <c r="V22" s="52">
        <f t="shared" si="3"/>
        <v>2.4317129629629633E-2</v>
      </c>
      <c r="W22" s="53">
        <f t="shared" si="7"/>
        <v>1</v>
      </c>
      <c r="X22" s="72"/>
      <c r="Y22" s="74"/>
      <c r="Z22" s="69"/>
    </row>
    <row r="23" spans="1:26" ht="15" customHeight="1" x14ac:dyDescent="0.25">
      <c r="A23" s="78">
        <v>7</v>
      </c>
      <c r="B23" s="33" t="s">
        <v>87</v>
      </c>
      <c r="C23" s="80" t="s">
        <v>66</v>
      </c>
      <c r="D23" s="79">
        <v>0</v>
      </c>
      <c r="E23" s="13">
        <f>D23</f>
        <v>0</v>
      </c>
      <c r="F23" s="43">
        <v>2.9594907407407407E-2</v>
      </c>
      <c r="G23" s="21">
        <f t="shared" ref="G23:G28" si="16">F23-E23</f>
        <v>2.9594907407407407E-2</v>
      </c>
      <c r="H23" s="16">
        <v>0</v>
      </c>
      <c r="I23" s="8">
        <v>0</v>
      </c>
      <c r="J23" s="16">
        <v>0</v>
      </c>
      <c r="K23" s="8">
        <v>0</v>
      </c>
      <c r="L23" s="16">
        <v>2</v>
      </c>
      <c r="M23" s="16">
        <v>1</v>
      </c>
      <c r="N23" s="16">
        <v>0</v>
      </c>
      <c r="O23" s="16">
        <v>2</v>
      </c>
      <c r="P23" s="8">
        <v>0</v>
      </c>
      <c r="Q23" s="16">
        <v>0</v>
      </c>
      <c r="R23" s="9">
        <f t="shared" ref="R23:R28" si="17">SUM(H23:Q23)</f>
        <v>5</v>
      </c>
      <c r="S23" s="54">
        <f t="shared" ref="S23:S28" si="18">TIME(0,R23,0)</f>
        <v>3.472222222222222E-3</v>
      </c>
      <c r="T23" s="46">
        <v>0</v>
      </c>
      <c r="U23" s="47">
        <f t="shared" si="5"/>
        <v>2.9594907407407407E-2</v>
      </c>
      <c r="V23" s="48">
        <f t="shared" si="3"/>
        <v>2.9594907407407407E-2</v>
      </c>
      <c r="W23" s="49">
        <f t="shared" si="7"/>
        <v>12</v>
      </c>
      <c r="X23" s="70">
        <f t="shared" ref="X23" si="19">SUM(U23:U25)</f>
        <v>8.7060185185185157E-2</v>
      </c>
      <c r="Y23" s="76">
        <f>IF(OR(J23=AB$3,I23=AB$3,I24=AB$3,I25=AB$3,J24=AB$3,J25=AB$3),"",X23)</f>
        <v>8.7060185185185157E-2</v>
      </c>
      <c r="Z23" s="68">
        <v>3</v>
      </c>
    </row>
    <row r="24" spans="1:26" ht="15" customHeight="1" x14ac:dyDescent="0.25">
      <c r="A24" s="78"/>
      <c r="B24" s="33" t="s">
        <v>88</v>
      </c>
      <c r="C24" s="80"/>
      <c r="D24" s="79"/>
      <c r="E24" s="14">
        <f t="shared" ref="E24:E25" si="20">F23</f>
        <v>2.9594907407407407E-2</v>
      </c>
      <c r="F24" s="44">
        <v>6.174768518518519E-2</v>
      </c>
      <c r="G24" s="20">
        <f t="shared" si="16"/>
        <v>3.215277777777778E-2</v>
      </c>
      <c r="H24" s="17">
        <v>0</v>
      </c>
      <c r="I24" s="5">
        <v>0</v>
      </c>
      <c r="J24" s="17">
        <v>0</v>
      </c>
      <c r="K24" s="5">
        <v>0</v>
      </c>
      <c r="L24" s="17">
        <v>3</v>
      </c>
      <c r="M24" s="17">
        <v>0</v>
      </c>
      <c r="N24" s="17">
        <v>0</v>
      </c>
      <c r="O24" s="17">
        <v>0</v>
      </c>
      <c r="P24" s="5">
        <v>0</v>
      </c>
      <c r="Q24" s="17">
        <v>0</v>
      </c>
      <c r="R24" s="32">
        <f t="shared" si="17"/>
        <v>3</v>
      </c>
      <c r="S24" s="55">
        <f t="shared" si="18"/>
        <v>2.0833333333333333E-3</v>
      </c>
      <c r="T24" s="44">
        <v>0</v>
      </c>
      <c r="U24" s="47">
        <f t="shared" si="5"/>
        <v>3.215277777777778E-2</v>
      </c>
      <c r="V24" s="50">
        <f t="shared" si="3"/>
        <v>3.215277777777778E-2</v>
      </c>
      <c r="W24" s="51">
        <f t="shared" si="7"/>
        <v>16</v>
      </c>
      <c r="X24" s="71"/>
      <c r="Y24" s="73"/>
      <c r="Z24" s="69"/>
    </row>
    <row r="25" spans="1:26" ht="15" customHeight="1" x14ac:dyDescent="0.25">
      <c r="A25" s="78"/>
      <c r="B25" s="33" t="s">
        <v>89</v>
      </c>
      <c r="C25" s="80"/>
      <c r="D25" s="79"/>
      <c r="E25" s="15">
        <f t="shared" si="20"/>
        <v>6.174768518518519E-2</v>
      </c>
      <c r="F25" s="45">
        <v>8.7060185185185171E-2</v>
      </c>
      <c r="G25" s="22">
        <f t="shared" si="16"/>
        <v>2.5312499999999981E-2</v>
      </c>
      <c r="H25" s="18">
        <v>2</v>
      </c>
      <c r="I25" s="11">
        <v>0</v>
      </c>
      <c r="J25" s="18">
        <v>0</v>
      </c>
      <c r="K25" s="11">
        <v>0</v>
      </c>
      <c r="L25" s="18">
        <v>1</v>
      </c>
      <c r="M25" s="18">
        <v>0</v>
      </c>
      <c r="N25" s="18">
        <v>0</v>
      </c>
      <c r="O25" s="18">
        <v>1</v>
      </c>
      <c r="P25" s="11">
        <v>0</v>
      </c>
      <c r="Q25" s="18">
        <v>0</v>
      </c>
      <c r="R25" s="12">
        <f t="shared" si="17"/>
        <v>4</v>
      </c>
      <c r="S25" s="56">
        <f t="shared" si="18"/>
        <v>2.7777777777777779E-3</v>
      </c>
      <c r="T25" s="45">
        <v>0</v>
      </c>
      <c r="U25" s="47">
        <f t="shared" si="5"/>
        <v>2.5312499999999981E-2</v>
      </c>
      <c r="V25" s="52">
        <f t="shared" si="3"/>
        <v>2.5312499999999981E-2</v>
      </c>
      <c r="W25" s="53">
        <f t="shared" si="7"/>
        <v>2</v>
      </c>
      <c r="X25" s="72"/>
      <c r="Y25" s="74"/>
      <c r="Z25" s="69"/>
    </row>
    <row r="26" spans="1:26" ht="15" customHeight="1" x14ac:dyDescent="0.25">
      <c r="A26" s="78">
        <v>8</v>
      </c>
      <c r="B26" s="33" t="s">
        <v>90</v>
      </c>
      <c r="C26" s="80" t="s">
        <v>42</v>
      </c>
      <c r="D26" s="79">
        <v>0</v>
      </c>
      <c r="E26" s="13">
        <f>D26</f>
        <v>0</v>
      </c>
      <c r="F26" s="43">
        <v>2.5972222222222219E-2</v>
      </c>
      <c r="G26" s="21">
        <f t="shared" si="16"/>
        <v>2.5972222222222219E-2</v>
      </c>
      <c r="H26" s="16">
        <v>1</v>
      </c>
      <c r="I26" s="8">
        <v>0</v>
      </c>
      <c r="J26" s="16">
        <v>0</v>
      </c>
      <c r="K26" s="8">
        <v>0</v>
      </c>
      <c r="L26" s="16">
        <v>2</v>
      </c>
      <c r="M26" s="16">
        <v>0</v>
      </c>
      <c r="N26" s="16">
        <v>0</v>
      </c>
      <c r="O26" s="16">
        <v>0</v>
      </c>
      <c r="P26" s="8">
        <v>0</v>
      </c>
      <c r="Q26" s="16">
        <v>0</v>
      </c>
      <c r="R26" s="9">
        <f t="shared" si="17"/>
        <v>3</v>
      </c>
      <c r="S26" s="54">
        <f t="shared" si="18"/>
        <v>2.0833333333333333E-3</v>
      </c>
      <c r="T26" s="46">
        <v>0</v>
      </c>
      <c r="U26" s="47">
        <f t="shared" si="5"/>
        <v>2.5972222222222219E-2</v>
      </c>
      <c r="V26" s="48">
        <f t="shared" ref="V26:V28" si="21">IF(OR(J26=AB$3,I26=AB$3),"",U26)</f>
        <v>2.5972222222222219E-2</v>
      </c>
      <c r="W26" s="49">
        <f t="shared" ref="W26:W28" si="22">IF(OR(I26=AB$3,J26=AB$3),"DISC",RANK(V26,V$5:V$31670,1))</f>
        <v>5</v>
      </c>
      <c r="X26" s="70">
        <f t="shared" ref="X26" si="23">SUM(U26:U28)</f>
        <v>9.1273148148148145E-2</v>
      </c>
      <c r="Y26" s="76">
        <f>IF(OR(J26=AB$3,I26=AB$3,I27=AB$3,I28=AB$3,J27=AB$3,J28=AB$3),"",X26)</f>
        <v>9.1273148148148145E-2</v>
      </c>
      <c r="Z26" s="68" t="s">
        <v>133</v>
      </c>
    </row>
    <row r="27" spans="1:26" ht="15" customHeight="1" x14ac:dyDescent="0.25">
      <c r="A27" s="78"/>
      <c r="B27" s="33" t="s">
        <v>91</v>
      </c>
      <c r="C27" s="80"/>
      <c r="D27" s="79"/>
      <c r="E27" s="14">
        <f t="shared" ref="E27:E28" si="24">F26</f>
        <v>2.5972222222222219E-2</v>
      </c>
      <c r="F27" s="44">
        <v>5.4467592592592595E-2</v>
      </c>
      <c r="G27" s="20">
        <f t="shared" si="16"/>
        <v>2.8495370370370376E-2</v>
      </c>
      <c r="H27" s="17">
        <v>0</v>
      </c>
      <c r="I27" s="5">
        <v>0</v>
      </c>
      <c r="J27" s="17">
        <v>0</v>
      </c>
      <c r="K27" s="5">
        <v>0</v>
      </c>
      <c r="L27" s="17">
        <v>2</v>
      </c>
      <c r="M27" s="17">
        <v>0</v>
      </c>
      <c r="N27" s="17">
        <v>0</v>
      </c>
      <c r="O27" s="17">
        <v>0</v>
      </c>
      <c r="P27" s="5">
        <v>0</v>
      </c>
      <c r="Q27" s="17">
        <v>0</v>
      </c>
      <c r="R27" s="32">
        <f t="shared" si="17"/>
        <v>2</v>
      </c>
      <c r="S27" s="55">
        <f t="shared" si="18"/>
        <v>1.3888888888888889E-3</v>
      </c>
      <c r="T27" s="44">
        <v>0</v>
      </c>
      <c r="U27" s="47">
        <f t="shared" si="5"/>
        <v>2.8495370370370376E-2</v>
      </c>
      <c r="V27" s="50">
        <f t="shared" si="21"/>
        <v>2.8495370370370376E-2</v>
      </c>
      <c r="W27" s="51">
        <f t="shared" si="22"/>
        <v>8</v>
      </c>
      <c r="X27" s="71"/>
      <c r="Y27" s="73"/>
      <c r="Z27" s="69"/>
    </row>
    <row r="28" spans="1:26" ht="15" customHeight="1" x14ac:dyDescent="0.25">
      <c r="A28" s="78"/>
      <c r="B28" s="33" t="s">
        <v>92</v>
      </c>
      <c r="C28" s="80"/>
      <c r="D28" s="79"/>
      <c r="E28" s="15">
        <f t="shared" si="24"/>
        <v>5.4467592592592595E-2</v>
      </c>
      <c r="F28" s="45">
        <v>9.1273148148148145E-2</v>
      </c>
      <c r="G28" s="22">
        <f t="shared" si="16"/>
        <v>3.680555555555555E-2</v>
      </c>
      <c r="H28" s="18">
        <v>0</v>
      </c>
      <c r="I28" s="11">
        <v>0</v>
      </c>
      <c r="J28" s="18">
        <v>0</v>
      </c>
      <c r="K28" s="11">
        <v>0</v>
      </c>
      <c r="L28" s="18">
        <v>2</v>
      </c>
      <c r="M28" s="18">
        <v>0</v>
      </c>
      <c r="N28" s="18">
        <v>0</v>
      </c>
      <c r="O28" s="18">
        <v>0</v>
      </c>
      <c r="P28" s="11">
        <v>0</v>
      </c>
      <c r="Q28" s="18">
        <v>0</v>
      </c>
      <c r="R28" s="12">
        <f t="shared" si="17"/>
        <v>2</v>
      </c>
      <c r="S28" s="56" t="s">
        <v>134</v>
      </c>
      <c r="T28" s="45">
        <v>0</v>
      </c>
      <c r="U28" s="98">
        <f t="shared" si="5"/>
        <v>3.680555555555555E-2</v>
      </c>
      <c r="V28" s="52">
        <f t="shared" si="21"/>
        <v>3.680555555555555E-2</v>
      </c>
      <c r="W28" s="53">
        <f t="shared" si="22"/>
        <v>22</v>
      </c>
      <c r="X28" s="72"/>
      <c r="Y28" s="74"/>
      <c r="Z28" s="69"/>
    </row>
  </sheetData>
  <mergeCells count="72">
    <mergeCell ref="X2:X4"/>
    <mergeCell ref="R3:R4"/>
    <mergeCell ref="A2:A4"/>
    <mergeCell ref="C2:C4"/>
    <mergeCell ref="D2:D4"/>
    <mergeCell ref="E2:E4"/>
    <mergeCell ref="F2:F4"/>
    <mergeCell ref="G2:G4"/>
    <mergeCell ref="Z23:Z25"/>
    <mergeCell ref="Z2:Z4"/>
    <mergeCell ref="B3:B4"/>
    <mergeCell ref="H3:H4"/>
    <mergeCell ref="I3:I4"/>
    <mergeCell ref="J3:J4"/>
    <mergeCell ref="K3:K4"/>
    <mergeCell ref="L3:M3"/>
    <mergeCell ref="O3:O4"/>
    <mergeCell ref="P3:P4"/>
    <mergeCell ref="Q3:Q4"/>
    <mergeCell ref="H2:R2"/>
    <mergeCell ref="S2:S4"/>
    <mergeCell ref="T2:T4"/>
    <mergeCell ref="U2:U4"/>
    <mergeCell ref="W2:W4"/>
    <mergeCell ref="A23:A25"/>
    <mergeCell ref="C23:C25"/>
    <mergeCell ref="D23:D25"/>
    <mergeCell ref="X23:X25"/>
    <mergeCell ref="Y23:Y25"/>
    <mergeCell ref="Z17:Z19"/>
    <mergeCell ref="A14:A16"/>
    <mergeCell ref="C14:C16"/>
    <mergeCell ref="D14:D16"/>
    <mergeCell ref="X14:X16"/>
    <mergeCell ref="Y14:Y16"/>
    <mergeCell ref="Z14:Z16"/>
    <mergeCell ref="A17:A19"/>
    <mergeCell ref="C17:C19"/>
    <mergeCell ref="D17:D19"/>
    <mergeCell ref="X17:X19"/>
    <mergeCell ref="Y17:Y19"/>
    <mergeCell ref="D5:D7"/>
    <mergeCell ref="X5:X7"/>
    <mergeCell ref="Y5:Y7"/>
    <mergeCell ref="Z5:Z7"/>
    <mergeCell ref="A8:A10"/>
    <mergeCell ref="C8:C10"/>
    <mergeCell ref="D8:D10"/>
    <mergeCell ref="X8:X10"/>
    <mergeCell ref="Y8:Y10"/>
    <mergeCell ref="A1:Z1"/>
    <mergeCell ref="Z20:Z22"/>
    <mergeCell ref="A11:A13"/>
    <mergeCell ref="C11:C13"/>
    <mergeCell ref="D11:D13"/>
    <mergeCell ref="X11:X13"/>
    <mergeCell ref="Y11:Y13"/>
    <mergeCell ref="Z11:Z13"/>
    <mergeCell ref="A20:A22"/>
    <mergeCell ref="C20:C22"/>
    <mergeCell ref="D20:D22"/>
    <mergeCell ref="X20:X22"/>
    <mergeCell ref="Y20:Y22"/>
    <mergeCell ref="Z8:Z10"/>
    <mergeCell ref="A5:A7"/>
    <mergeCell ref="C5:C7"/>
    <mergeCell ref="Z26:Z28"/>
    <mergeCell ref="A26:A28"/>
    <mergeCell ref="C26:C28"/>
    <mergeCell ref="D26:D28"/>
    <mergeCell ref="X26:X28"/>
    <mergeCell ref="Y26:Y28"/>
  </mergeCells>
  <dataValidations count="4">
    <dataValidation type="time" operator="greaterThanOrEqual" allowBlank="1" showInputMessage="1" showErrorMessage="1" sqref="D5:D28 T5:T28">
      <formula1>0</formula1>
    </dataValidation>
    <dataValidation type="whole" operator="greaterThanOrEqual" allowBlank="1" showInputMessage="1" showErrorMessage="1" sqref="H5:H28 K5:Q28">
      <formula1>0</formula1>
    </dataValidation>
    <dataValidation type="time" operator="greaterThanOrEqual" allowBlank="1" showInputMessage="1" showErrorMessage="1" prompt="čas jednotlivce v cíli" sqref="F5:F28">
      <formula1>E5</formula1>
    </dataValidation>
    <dataValidation type="list" operator="greaterThanOrEqual" allowBlank="1" showInputMessage="1" showErrorMessage="1" sqref="I5:J28">
      <formula1>$AB$2:$AB$3</formula1>
    </dataValidation>
  </dataValidations>
  <pageMargins left="0.25" right="0.25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tabSelected="1" zoomScaleNormal="100" workbookViewId="0">
      <selection activeCell="F22" sqref="F22"/>
    </sheetView>
  </sheetViews>
  <sheetFormatPr defaultColWidth="9.140625" defaultRowHeight="15" x14ac:dyDescent="0.25"/>
  <cols>
    <col min="1" max="1" width="5" style="4" customWidth="1"/>
    <col min="2" max="2" width="24" style="2" customWidth="1"/>
    <col min="3" max="3" width="10.7109375" style="30" customWidth="1"/>
    <col min="4" max="5" width="8" style="2" customWidth="1"/>
    <col min="6" max="6" width="7.5703125" style="2" customWidth="1"/>
    <col min="7" max="7" width="11.42578125" style="2" customWidth="1"/>
    <col min="8" max="8" width="2" style="2" bestFit="1" customWidth="1"/>
    <col min="9" max="9" width="2.140625" style="2" bestFit="1" customWidth="1"/>
    <col min="10" max="10" width="1.85546875" style="2" bestFit="1" customWidth="1"/>
    <col min="11" max="11" width="2.140625" style="2" bestFit="1" customWidth="1"/>
    <col min="12" max="13" width="1.85546875" style="2" bestFit="1" customWidth="1"/>
    <col min="14" max="14" width="1.85546875" style="2" customWidth="1"/>
    <col min="15" max="15" width="2.7109375" style="2" bestFit="1" customWidth="1"/>
    <col min="16" max="16" width="2.5703125" style="2" customWidth="1"/>
    <col min="17" max="17" width="3.5703125" style="2" bestFit="1" customWidth="1"/>
    <col min="18" max="18" width="5.42578125" style="2" hidden="1" customWidth="1"/>
    <col min="19" max="19" width="7.140625" style="28" customWidth="1"/>
    <col min="20" max="20" width="7.28515625" style="2" bestFit="1" customWidth="1"/>
    <col min="21" max="21" width="8.7109375" style="31" customWidth="1"/>
    <col min="22" max="22" width="8.7109375" style="2" hidden="1" customWidth="1"/>
    <col min="23" max="23" width="8.28515625" style="2" customWidth="1"/>
    <col min="24" max="24" width="11.7109375" style="2" customWidth="1"/>
    <col min="25" max="25" width="4.5703125" style="2" hidden="1" customWidth="1"/>
    <col min="26" max="26" width="8.28515625" style="2" customWidth="1"/>
    <col min="27" max="16384" width="9.140625" style="2"/>
  </cols>
  <sheetData>
    <row r="1" spans="1:28" x14ac:dyDescent="0.25">
      <c r="A1" s="61" t="s">
        <v>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8" ht="15" customHeight="1" x14ac:dyDescent="0.25">
      <c r="A2" s="64" t="s">
        <v>0</v>
      </c>
      <c r="B2" s="38" t="s">
        <v>1</v>
      </c>
      <c r="C2" s="64" t="s">
        <v>2</v>
      </c>
      <c r="D2" s="64" t="s">
        <v>17</v>
      </c>
      <c r="E2" s="64" t="s">
        <v>15</v>
      </c>
      <c r="F2" s="63" t="s">
        <v>6</v>
      </c>
      <c r="G2" s="64" t="s">
        <v>7</v>
      </c>
      <c r="H2" s="77" t="s">
        <v>8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63" t="s">
        <v>28</v>
      </c>
      <c r="T2" s="62" t="s">
        <v>10</v>
      </c>
      <c r="U2" s="67" t="s">
        <v>11</v>
      </c>
      <c r="V2" s="39"/>
      <c r="W2" s="64" t="s">
        <v>16</v>
      </c>
      <c r="X2" s="64" t="s">
        <v>13</v>
      </c>
      <c r="Y2" s="39"/>
      <c r="Z2" s="64" t="s">
        <v>12</v>
      </c>
      <c r="AB2" s="19">
        <v>0</v>
      </c>
    </row>
    <row r="3" spans="1:28" ht="13.5" customHeight="1" x14ac:dyDescent="0.25">
      <c r="A3" s="64"/>
      <c r="B3" s="65" t="s">
        <v>14</v>
      </c>
      <c r="C3" s="64"/>
      <c r="D3" s="64"/>
      <c r="E3" s="64"/>
      <c r="F3" s="63"/>
      <c r="G3" s="64"/>
      <c r="H3" s="66" t="s">
        <v>23</v>
      </c>
      <c r="I3" s="66" t="s">
        <v>18</v>
      </c>
      <c r="J3" s="66" t="s">
        <v>19</v>
      </c>
      <c r="K3" s="66" t="s">
        <v>20</v>
      </c>
      <c r="L3" s="66" t="s">
        <v>24</v>
      </c>
      <c r="M3" s="66"/>
      <c r="N3" s="35" t="s">
        <v>18</v>
      </c>
      <c r="O3" s="66" t="s">
        <v>25</v>
      </c>
      <c r="P3" s="66" t="s">
        <v>26</v>
      </c>
      <c r="Q3" s="66" t="s">
        <v>27</v>
      </c>
      <c r="R3" s="65" t="s">
        <v>9</v>
      </c>
      <c r="S3" s="63"/>
      <c r="T3" s="62"/>
      <c r="U3" s="67"/>
      <c r="V3" s="39"/>
      <c r="W3" s="64"/>
      <c r="X3" s="64"/>
      <c r="Y3" s="39"/>
      <c r="Z3" s="64"/>
      <c r="AB3" s="19" t="s">
        <v>26</v>
      </c>
    </row>
    <row r="4" spans="1:28" ht="11.25" customHeight="1" x14ac:dyDescent="0.25">
      <c r="A4" s="64"/>
      <c r="B4" s="65"/>
      <c r="C4" s="64"/>
      <c r="D4" s="64"/>
      <c r="E4" s="64"/>
      <c r="F4" s="63"/>
      <c r="G4" s="64"/>
      <c r="H4" s="66"/>
      <c r="I4" s="66"/>
      <c r="J4" s="66"/>
      <c r="K4" s="66"/>
      <c r="L4" s="37" t="s">
        <v>21</v>
      </c>
      <c r="M4" s="37" t="s">
        <v>22</v>
      </c>
      <c r="N4" s="36" t="s">
        <v>21</v>
      </c>
      <c r="O4" s="66"/>
      <c r="P4" s="66"/>
      <c r="Q4" s="66"/>
      <c r="R4" s="65"/>
      <c r="S4" s="63"/>
      <c r="T4" s="62"/>
      <c r="U4" s="67"/>
      <c r="V4" s="39"/>
      <c r="W4" s="64"/>
      <c r="X4" s="64"/>
      <c r="Y4" s="39"/>
      <c r="Z4" s="64"/>
    </row>
    <row r="5" spans="1:28" ht="15" customHeight="1" x14ac:dyDescent="0.25">
      <c r="A5" s="78">
        <v>51</v>
      </c>
      <c r="B5" s="33" t="s">
        <v>100</v>
      </c>
      <c r="C5" s="80" t="s">
        <v>62</v>
      </c>
      <c r="D5" s="79">
        <v>7.6388888888888886E-3</v>
      </c>
      <c r="E5" s="13">
        <f t="shared" ref="E5" si="0">D5</f>
        <v>7.6388888888888886E-3</v>
      </c>
      <c r="F5" s="43">
        <v>2.7488425925925927E-2</v>
      </c>
      <c r="G5" s="7">
        <f t="shared" ref="G5:G7" si="1">F5-E5</f>
        <v>1.9849537037037037E-2</v>
      </c>
      <c r="H5" s="16">
        <v>1</v>
      </c>
      <c r="I5" s="8">
        <v>0</v>
      </c>
      <c r="J5" s="16">
        <v>0</v>
      </c>
      <c r="K5" s="8">
        <v>0</v>
      </c>
      <c r="L5" s="16">
        <v>0</v>
      </c>
      <c r="M5" s="16">
        <v>0</v>
      </c>
      <c r="N5" s="16">
        <v>0</v>
      </c>
      <c r="O5" s="16">
        <v>0</v>
      </c>
      <c r="P5" s="8">
        <v>0</v>
      </c>
      <c r="Q5" s="16">
        <v>0</v>
      </c>
      <c r="R5" s="9">
        <f t="shared" ref="R5:R7" si="2">SUM(H5:Q5)</f>
        <v>1</v>
      </c>
      <c r="S5" s="54">
        <f t="shared" ref="S5:S7" si="3">TIME(0,R5,0)</f>
        <v>6.9444444444444447E-4</v>
      </c>
      <c r="T5" s="46">
        <v>0</v>
      </c>
      <c r="U5" s="57">
        <f t="shared" ref="U5:U7" si="4">G5+S5-T5</f>
        <v>2.0543981481481483E-2</v>
      </c>
      <c r="V5" s="48">
        <f t="shared" ref="V5:V7" si="5">IF(OR(J5=AB$3,I5=AB$3),"",U5)</f>
        <v>2.0543981481481483E-2</v>
      </c>
      <c r="W5" s="49">
        <f t="shared" ref="W5:W19" si="6">IF(OR(I5=AB$3,J5=AB$3),"DISC",RANK(V5,V$5:V$31731,1))</f>
        <v>4</v>
      </c>
      <c r="X5" s="70">
        <f t="shared" ref="X5" si="7">SUM(U5:U7)</f>
        <v>6.8043981481481469E-2</v>
      </c>
      <c r="Y5" s="76">
        <f>IF(OR(J5=AB$3,I5=AB$3,I6=AB$3,I7=AB$3,J6=AB$3,J7=AB$3),"",X5)</f>
        <v>6.8043981481481469E-2</v>
      </c>
      <c r="Z5" s="68">
        <v>3</v>
      </c>
    </row>
    <row r="6" spans="1:28" ht="15" customHeight="1" x14ac:dyDescent="0.25">
      <c r="A6" s="78"/>
      <c r="B6" s="33" t="s">
        <v>101</v>
      </c>
      <c r="C6" s="80"/>
      <c r="D6" s="79"/>
      <c r="E6" s="14">
        <f t="shared" ref="E6:E7" si="8">F5</f>
        <v>2.7488425925925927E-2</v>
      </c>
      <c r="F6" s="44">
        <v>4.7500000000000007E-2</v>
      </c>
      <c r="G6" s="3">
        <f t="shared" si="1"/>
        <v>2.0011574074074081E-2</v>
      </c>
      <c r="H6" s="17">
        <v>0</v>
      </c>
      <c r="I6" s="5">
        <v>0</v>
      </c>
      <c r="J6" s="17">
        <v>0</v>
      </c>
      <c r="K6" s="5">
        <v>0</v>
      </c>
      <c r="L6" s="17">
        <v>3</v>
      </c>
      <c r="M6" s="17">
        <v>0</v>
      </c>
      <c r="N6" s="17">
        <v>0</v>
      </c>
      <c r="O6" s="17">
        <v>0</v>
      </c>
      <c r="P6" s="5">
        <v>0</v>
      </c>
      <c r="Q6" s="17">
        <v>0</v>
      </c>
      <c r="R6" s="32">
        <f t="shared" si="2"/>
        <v>3</v>
      </c>
      <c r="S6" s="55">
        <f t="shared" si="3"/>
        <v>2.0833333333333333E-3</v>
      </c>
      <c r="T6" s="44">
        <v>0</v>
      </c>
      <c r="U6" s="58">
        <f t="shared" si="4"/>
        <v>2.2094907407407414E-2</v>
      </c>
      <c r="V6" s="50">
        <f t="shared" si="5"/>
        <v>2.2094907407407414E-2</v>
      </c>
      <c r="W6" s="51">
        <f t="shared" si="6"/>
        <v>8</v>
      </c>
      <c r="X6" s="71"/>
      <c r="Y6" s="73"/>
      <c r="Z6" s="69"/>
    </row>
    <row r="7" spans="1:28" ht="15" customHeight="1" x14ac:dyDescent="0.25">
      <c r="A7" s="78"/>
      <c r="B7" s="33" t="s">
        <v>102</v>
      </c>
      <c r="C7" s="80"/>
      <c r="D7" s="79"/>
      <c r="E7" s="15">
        <f t="shared" si="8"/>
        <v>4.7500000000000007E-2</v>
      </c>
      <c r="F7" s="45">
        <v>7.0127314814814809E-2</v>
      </c>
      <c r="G7" s="10">
        <f t="shared" si="1"/>
        <v>2.2627314814814802E-2</v>
      </c>
      <c r="H7" s="18">
        <v>2</v>
      </c>
      <c r="I7" s="11">
        <v>0</v>
      </c>
      <c r="J7" s="18">
        <v>0</v>
      </c>
      <c r="K7" s="11">
        <v>0</v>
      </c>
      <c r="L7" s="18">
        <v>0</v>
      </c>
      <c r="M7" s="18">
        <v>0</v>
      </c>
      <c r="N7" s="18">
        <v>0</v>
      </c>
      <c r="O7" s="18">
        <v>0</v>
      </c>
      <c r="P7" s="11">
        <v>1</v>
      </c>
      <c r="Q7" s="18">
        <v>1</v>
      </c>
      <c r="R7" s="12">
        <f t="shared" si="2"/>
        <v>4</v>
      </c>
      <c r="S7" s="56">
        <f t="shared" si="3"/>
        <v>2.7777777777777779E-3</v>
      </c>
      <c r="T7" s="45">
        <v>0</v>
      </c>
      <c r="U7" s="59">
        <f t="shared" si="4"/>
        <v>2.540509259259258E-2</v>
      </c>
      <c r="V7" s="52">
        <f t="shared" si="5"/>
        <v>2.540509259259258E-2</v>
      </c>
      <c r="W7" s="53">
        <f t="shared" si="6"/>
        <v>12</v>
      </c>
      <c r="X7" s="72"/>
      <c r="Y7" s="74"/>
      <c r="Z7" s="69"/>
    </row>
    <row r="8" spans="1:28" ht="15" customHeight="1" x14ac:dyDescent="0.25">
      <c r="A8" s="78">
        <v>53</v>
      </c>
      <c r="B8" s="33" t="s">
        <v>95</v>
      </c>
      <c r="C8" s="80" t="s">
        <v>62</v>
      </c>
      <c r="D8" s="79">
        <v>9.0277777777777787E-3</v>
      </c>
      <c r="E8" s="13">
        <f t="shared" ref="E8" si="9">D8</f>
        <v>9.0277777777777787E-3</v>
      </c>
      <c r="F8" s="43">
        <v>2.7465277777777772E-2</v>
      </c>
      <c r="G8" s="7">
        <f t="shared" ref="G8:G16" si="10">F8-E8</f>
        <v>1.8437499999999996E-2</v>
      </c>
      <c r="H8" s="16">
        <v>1</v>
      </c>
      <c r="I8" s="8">
        <v>0</v>
      </c>
      <c r="J8" s="16">
        <v>0</v>
      </c>
      <c r="K8" s="8">
        <v>0</v>
      </c>
      <c r="L8" s="16">
        <v>2</v>
      </c>
      <c r="M8" s="16">
        <v>1</v>
      </c>
      <c r="N8" s="16">
        <v>0</v>
      </c>
      <c r="O8" s="16">
        <v>0</v>
      </c>
      <c r="P8" s="8">
        <v>0</v>
      </c>
      <c r="Q8" s="16">
        <v>1</v>
      </c>
      <c r="R8" s="9">
        <f t="shared" ref="R8:R16" si="11">SUM(H8:Q8)</f>
        <v>5</v>
      </c>
      <c r="S8" s="54">
        <f t="shared" ref="S8:S16" si="12">TIME(0,R8,0)</f>
        <v>3.472222222222222E-3</v>
      </c>
      <c r="T8" s="46">
        <v>0</v>
      </c>
      <c r="U8" s="57">
        <f t="shared" ref="U8:U16" si="13">G8+S8-T8</f>
        <v>2.1909722222222219E-2</v>
      </c>
      <c r="V8" s="48">
        <f t="shared" ref="V8:V16" si="14">IF(OR(J8=AB$3,I8=AB$3),"",U8)</f>
        <v>2.1909722222222219E-2</v>
      </c>
      <c r="W8" s="49">
        <f t="shared" si="6"/>
        <v>7</v>
      </c>
      <c r="X8" s="70">
        <f t="shared" ref="X8" si="15">SUM(U8:U10)</f>
        <v>7.7986111111111117E-2</v>
      </c>
      <c r="Y8" s="76">
        <f>IF(OR(J8=AB$3,I8=AB$3,I9=AB$3,I10=AB$3,J9=AB$3,J10=AB$3),"",X8)</f>
        <v>7.7986111111111117E-2</v>
      </c>
      <c r="Z8" s="68">
        <v>5</v>
      </c>
    </row>
    <row r="9" spans="1:28" ht="15" customHeight="1" x14ac:dyDescent="0.25">
      <c r="A9" s="78"/>
      <c r="B9" s="33" t="s">
        <v>96</v>
      </c>
      <c r="C9" s="80"/>
      <c r="D9" s="79"/>
      <c r="E9" s="14">
        <f t="shared" ref="E9:E10" si="16">F8</f>
        <v>2.7465277777777772E-2</v>
      </c>
      <c r="F9" s="44">
        <v>5.6157407407407406E-2</v>
      </c>
      <c r="G9" s="3">
        <f t="shared" si="10"/>
        <v>2.8692129629629633E-2</v>
      </c>
      <c r="H9" s="17">
        <v>2</v>
      </c>
      <c r="I9" s="5">
        <v>0</v>
      </c>
      <c r="J9" s="17">
        <v>0</v>
      </c>
      <c r="K9" s="5">
        <v>0</v>
      </c>
      <c r="L9" s="17">
        <v>2</v>
      </c>
      <c r="M9" s="17">
        <v>2</v>
      </c>
      <c r="N9" s="17">
        <v>0</v>
      </c>
      <c r="O9" s="17">
        <v>0</v>
      </c>
      <c r="P9" s="5">
        <v>3</v>
      </c>
      <c r="Q9" s="17">
        <v>0</v>
      </c>
      <c r="R9" s="6">
        <f t="shared" si="11"/>
        <v>9</v>
      </c>
      <c r="S9" s="55">
        <f t="shared" si="12"/>
        <v>6.2499999999999995E-3</v>
      </c>
      <c r="T9" s="44">
        <v>0</v>
      </c>
      <c r="U9" s="58">
        <f t="shared" si="13"/>
        <v>3.4942129629629635E-2</v>
      </c>
      <c r="V9" s="50">
        <f t="shared" si="14"/>
        <v>3.4942129629629635E-2</v>
      </c>
      <c r="W9" s="51">
        <f t="shared" si="6"/>
        <v>15</v>
      </c>
      <c r="X9" s="71"/>
      <c r="Y9" s="73"/>
      <c r="Z9" s="69"/>
    </row>
    <row r="10" spans="1:28" ht="15" customHeight="1" x14ac:dyDescent="0.25">
      <c r="A10" s="78"/>
      <c r="B10" s="33" t="s">
        <v>97</v>
      </c>
      <c r="C10" s="80"/>
      <c r="D10" s="79"/>
      <c r="E10" s="15">
        <f t="shared" si="16"/>
        <v>5.6157407407407406E-2</v>
      </c>
      <c r="F10" s="45">
        <v>7.4513888888888893E-2</v>
      </c>
      <c r="G10" s="10">
        <f t="shared" si="10"/>
        <v>1.8356481481481488E-2</v>
      </c>
      <c r="H10" s="18">
        <v>1</v>
      </c>
      <c r="I10" s="11">
        <v>0</v>
      </c>
      <c r="J10" s="18">
        <v>0</v>
      </c>
      <c r="K10" s="11">
        <v>0</v>
      </c>
      <c r="L10" s="18">
        <v>2</v>
      </c>
      <c r="M10" s="18">
        <v>1</v>
      </c>
      <c r="N10" s="18">
        <v>0</v>
      </c>
      <c r="O10" s="18">
        <v>0</v>
      </c>
      <c r="P10" s="11">
        <v>0</v>
      </c>
      <c r="Q10" s="18">
        <v>0</v>
      </c>
      <c r="R10" s="12">
        <f t="shared" si="11"/>
        <v>4</v>
      </c>
      <c r="S10" s="56">
        <f t="shared" si="12"/>
        <v>2.7777777777777779E-3</v>
      </c>
      <c r="T10" s="45">
        <v>0</v>
      </c>
      <c r="U10" s="59">
        <f t="shared" si="13"/>
        <v>2.1134259259259266E-2</v>
      </c>
      <c r="V10" s="52">
        <f t="shared" si="14"/>
        <v>2.1134259259259266E-2</v>
      </c>
      <c r="W10" s="53">
        <f t="shared" si="6"/>
        <v>6</v>
      </c>
      <c r="X10" s="72"/>
      <c r="Y10" s="74"/>
      <c r="Z10" s="69"/>
    </row>
    <row r="11" spans="1:28" ht="15" customHeight="1" x14ac:dyDescent="0.25">
      <c r="A11" s="78">
        <v>55</v>
      </c>
      <c r="B11" s="33" t="s">
        <v>98</v>
      </c>
      <c r="C11" s="80" t="s">
        <v>73</v>
      </c>
      <c r="D11" s="79">
        <v>1.0416666666666666E-2</v>
      </c>
      <c r="E11" s="13">
        <f>D11</f>
        <v>1.0416666666666666E-2</v>
      </c>
      <c r="F11" s="43">
        <v>2.7546296296296294E-2</v>
      </c>
      <c r="G11" s="7">
        <f t="shared" si="10"/>
        <v>1.7129629629629627E-2</v>
      </c>
      <c r="H11" s="16">
        <v>1</v>
      </c>
      <c r="I11" s="8">
        <v>0</v>
      </c>
      <c r="J11" s="16">
        <v>0</v>
      </c>
      <c r="K11" s="8">
        <v>0</v>
      </c>
      <c r="L11" s="16">
        <v>0</v>
      </c>
      <c r="M11" s="16">
        <v>0</v>
      </c>
      <c r="N11" s="16">
        <v>0</v>
      </c>
      <c r="O11" s="16">
        <v>1</v>
      </c>
      <c r="P11" s="8">
        <v>1</v>
      </c>
      <c r="Q11" s="16">
        <v>7</v>
      </c>
      <c r="R11" s="9">
        <f t="shared" si="11"/>
        <v>10</v>
      </c>
      <c r="S11" s="54">
        <f t="shared" si="12"/>
        <v>6.9444444444444441E-3</v>
      </c>
      <c r="T11" s="46">
        <v>0</v>
      </c>
      <c r="U11" s="57">
        <f t="shared" si="13"/>
        <v>2.4074074074074071E-2</v>
      </c>
      <c r="V11" s="48">
        <f t="shared" si="14"/>
        <v>2.4074074074074071E-2</v>
      </c>
      <c r="W11" s="49">
        <f t="shared" si="6"/>
        <v>10</v>
      </c>
      <c r="X11" s="70">
        <f>SUM(U11:U13)</f>
        <v>7.0023148148148154E-2</v>
      </c>
      <c r="Y11" s="76">
        <f>IF(OR(J11=AB$3,I11=AB$3,I12=AB$3,I13=AB$3,J12=AB$3,J13=AB$3),"",X11)</f>
        <v>7.0023148148148154E-2</v>
      </c>
      <c r="Z11" s="68">
        <v>4</v>
      </c>
    </row>
    <row r="12" spans="1:28" ht="15" customHeight="1" x14ac:dyDescent="0.25">
      <c r="A12" s="78"/>
      <c r="B12" s="33" t="s">
        <v>131</v>
      </c>
      <c r="C12" s="80"/>
      <c r="D12" s="79"/>
      <c r="E12" s="14">
        <f>F11</f>
        <v>2.7546296296296294E-2</v>
      </c>
      <c r="F12" s="44">
        <v>4.8842592592592597E-2</v>
      </c>
      <c r="G12" s="3">
        <f t="shared" si="10"/>
        <v>2.1296296296296303E-2</v>
      </c>
      <c r="H12" s="17">
        <v>2</v>
      </c>
      <c r="I12" s="5">
        <v>0</v>
      </c>
      <c r="J12" s="17">
        <v>0</v>
      </c>
      <c r="K12" s="5">
        <v>0</v>
      </c>
      <c r="L12" s="17">
        <v>1</v>
      </c>
      <c r="M12" s="17">
        <v>1</v>
      </c>
      <c r="N12" s="17">
        <v>0</v>
      </c>
      <c r="O12" s="17">
        <v>0</v>
      </c>
      <c r="P12" s="5">
        <v>1</v>
      </c>
      <c r="Q12" s="17">
        <v>3</v>
      </c>
      <c r="R12" s="6">
        <f t="shared" si="11"/>
        <v>8</v>
      </c>
      <c r="S12" s="55">
        <f t="shared" si="12"/>
        <v>5.5555555555555558E-3</v>
      </c>
      <c r="T12" s="44">
        <v>0</v>
      </c>
      <c r="U12" s="58">
        <f t="shared" si="13"/>
        <v>2.6851851851851859E-2</v>
      </c>
      <c r="V12" s="50">
        <f t="shared" si="14"/>
        <v>2.6851851851851859E-2</v>
      </c>
      <c r="W12" s="51">
        <f t="shared" si="6"/>
        <v>14</v>
      </c>
      <c r="X12" s="71"/>
      <c r="Y12" s="73"/>
      <c r="Z12" s="69"/>
    </row>
    <row r="13" spans="1:28" ht="15" customHeight="1" x14ac:dyDescent="0.25">
      <c r="A13" s="78"/>
      <c r="B13" s="33" t="s">
        <v>99</v>
      </c>
      <c r="C13" s="80"/>
      <c r="D13" s="79"/>
      <c r="E13" s="15">
        <f>F12</f>
        <v>4.8842592592592597E-2</v>
      </c>
      <c r="F13" s="45">
        <v>6.655092592592593E-2</v>
      </c>
      <c r="G13" s="10">
        <f t="shared" si="10"/>
        <v>1.7708333333333333E-2</v>
      </c>
      <c r="H13" s="18">
        <v>2</v>
      </c>
      <c r="I13" s="11">
        <v>0</v>
      </c>
      <c r="J13" s="18">
        <v>0</v>
      </c>
      <c r="K13" s="11">
        <v>0</v>
      </c>
      <c r="L13" s="18">
        <v>0</v>
      </c>
      <c r="M13" s="18">
        <v>0</v>
      </c>
      <c r="N13" s="18">
        <v>0</v>
      </c>
      <c r="O13" s="18">
        <v>0</v>
      </c>
      <c r="P13" s="11">
        <v>0</v>
      </c>
      <c r="Q13" s="18">
        <v>0</v>
      </c>
      <c r="R13" s="12">
        <f t="shared" si="11"/>
        <v>2</v>
      </c>
      <c r="S13" s="56">
        <f t="shared" si="12"/>
        <v>1.3888888888888889E-3</v>
      </c>
      <c r="T13" s="45">
        <v>0</v>
      </c>
      <c r="U13" s="59">
        <f t="shared" si="13"/>
        <v>1.909722222222222E-2</v>
      </c>
      <c r="V13" s="52">
        <f t="shared" si="14"/>
        <v>1.909722222222222E-2</v>
      </c>
      <c r="W13" s="53">
        <f t="shared" si="6"/>
        <v>2</v>
      </c>
      <c r="X13" s="72"/>
      <c r="Y13" s="74"/>
      <c r="Z13" s="69"/>
    </row>
    <row r="14" spans="1:28" ht="15" customHeight="1" x14ac:dyDescent="0.25">
      <c r="A14" s="78">
        <v>57</v>
      </c>
      <c r="B14" s="33" t="s">
        <v>103</v>
      </c>
      <c r="C14" s="80" t="s">
        <v>42</v>
      </c>
      <c r="D14" s="79">
        <v>1.1805555555555555E-2</v>
      </c>
      <c r="E14" s="13">
        <f t="shared" ref="E14" si="17">D14</f>
        <v>1.1805555555555555E-2</v>
      </c>
      <c r="F14" s="43">
        <v>3.1122685185185187E-2</v>
      </c>
      <c r="G14" s="7">
        <f t="shared" si="10"/>
        <v>1.9317129629629632E-2</v>
      </c>
      <c r="H14" s="16">
        <v>2</v>
      </c>
      <c r="I14" s="8">
        <v>0</v>
      </c>
      <c r="J14" s="16">
        <v>0</v>
      </c>
      <c r="K14" s="8">
        <v>0</v>
      </c>
      <c r="L14" s="16">
        <v>2</v>
      </c>
      <c r="M14" s="16">
        <v>1</v>
      </c>
      <c r="N14" s="16">
        <v>0</v>
      </c>
      <c r="O14" s="16">
        <v>0</v>
      </c>
      <c r="P14" s="8">
        <v>1</v>
      </c>
      <c r="Q14" s="16">
        <v>0</v>
      </c>
      <c r="R14" s="9">
        <f t="shared" si="11"/>
        <v>6</v>
      </c>
      <c r="S14" s="54">
        <f t="shared" si="12"/>
        <v>4.1666666666666666E-3</v>
      </c>
      <c r="T14" s="46">
        <v>0</v>
      </c>
      <c r="U14" s="57">
        <f t="shared" si="13"/>
        <v>2.3483796296296298E-2</v>
      </c>
      <c r="V14" s="48">
        <f t="shared" si="14"/>
        <v>2.3483796296296298E-2</v>
      </c>
      <c r="W14" s="49">
        <f t="shared" si="6"/>
        <v>9</v>
      </c>
      <c r="X14" s="70">
        <f t="shared" ref="X14" si="18">SUM(U14:U16)</f>
        <v>6.7395833333333321E-2</v>
      </c>
      <c r="Y14" s="76">
        <f>IF(OR(J14=AB$3,I14=AB$3,I15=AB$3,I16=AB$3,J15=AB$3,J16=AB$3),"",X14)</f>
        <v>6.7395833333333321E-2</v>
      </c>
      <c r="Z14" s="68">
        <v>2</v>
      </c>
    </row>
    <row r="15" spans="1:28" ht="15" customHeight="1" x14ac:dyDescent="0.25">
      <c r="A15" s="78"/>
      <c r="B15" s="33" t="s">
        <v>104</v>
      </c>
      <c r="C15" s="80"/>
      <c r="D15" s="79"/>
      <c r="E15" s="14">
        <f t="shared" ref="E15:E16" si="19">F14</f>
        <v>3.1122685185185187E-2</v>
      </c>
      <c r="F15" s="44">
        <v>5.2453703703703704E-2</v>
      </c>
      <c r="G15" s="3">
        <f t="shared" si="10"/>
        <v>2.1331018518518517E-2</v>
      </c>
      <c r="H15" s="17">
        <v>0</v>
      </c>
      <c r="I15" s="5">
        <v>0</v>
      </c>
      <c r="J15" s="17">
        <v>0</v>
      </c>
      <c r="K15" s="5">
        <v>0</v>
      </c>
      <c r="L15" s="17">
        <v>1</v>
      </c>
      <c r="M15" s="17">
        <v>0</v>
      </c>
      <c r="N15" s="17">
        <v>0</v>
      </c>
      <c r="O15" s="17">
        <v>2</v>
      </c>
      <c r="P15" s="5">
        <v>3</v>
      </c>
      <c r="Q15" s="17">
        <v>0</v>
      </c>
      <c r="R15" s="6">
        <f t="shared" si="11"/>
        <v>6</v>
      </c>
      <c r="S15" s="55">
        <f t="shared" si="12"/>
        <v>4.1666666666666666E-3</v>
      </c>
      <c r="T15" s="44">
        <v>0</v>
      </c>
      <c r="U15" s="58">
        <f t="shared" si="13"/>
        <v>2.5497685185185182E-2</v>
      </c>
      <c r="V15" s="50">
        <f t="shared" si="14"/>
        <v>2.5497685185185182E-2</v>
      </c>
      <c r="W15" s="51">
        <f t="shared" si="6"/>
        <v>13</v>
      </c>
      <c r="X15" s="71"/>
      <c r="Y15" s="73"/>
      <c r="Z15" s="69"/>
    </row>
    <row r="16" spans="1:28" ht="15" customHeight="1" x14ac:dyDescent="0.25">
      <c r="A16" s="78"/>
      <c r="B16" s="33" t="s">
        <v>105</v>
      </c>
      <c r="C16" s="80"/>
      <c r="D16" s="79"/>
      <c r="E16" s="15">
        <f t="shared" si="19"/>
        <v>5.2453703703703704E-2</v>
      </c>
      <c r="F16" s="45">
        <v>6.8784722222222219E-2</v>
      </c>
      <c r="G16" s="10">
        <f t="shared" si="10"/>
        <v>1.6331018518518516E-2</v>
      </c>
      <c r="H16" s="18">
        <v>1</v>
      </c>
      <c r="I16" s="11">
        <v>0</v>
      </c>
      <c r="J16" s="18">
        <v>0</v>
      </c>
      <c r="K16" s="11">
        <v>0</v>
      </c>
      <c r="L16" s="18">
        <v>1</v>
      </c>
      <c r="M16" s="18">
        <v>0</v>
      </c>
      <c r="N16" s="18">
        <v>0</v>
      </c>
      <c r="O16" s="18">
        <v>0</v>
      </c>
      <c r="P16" s="11">
        <v>0</v>
      </c>
      <c r="Q16" s="18">
        <v>1</v>
      </c>
      <c r="R16" s="12">
        <f t="shared" si="11"/>
        <v>3</v>
      </c>
      <c r="S16" s="56">
        <f t="shared" si="12"/>
        <v>2.0833333333333333E-3</v>
      </c>
      <c r="T16" s="45">
        <v>0</v>
      </c>
      <c r="U16" s="59">
        <f t="shared" si="13"/>
        <v>1.8414351851851848E-2</v>
      </c>
      <c r="V16" s="52">
        <f t="shared" si="14"/>
        <v>1.8414351851851848E-2</v>
      </c>
      <c r="W16" s="53">
        <f t="shared" si="6"/>
        <v>1</v>
      </c>
      <c r="X16" s="72"/>
      <c r="Y16" s="74"/>
      <c r="Z16" s="69"/>
    </row>
    <row r="17" spans="1:26" ht="15" customHeight="1" x14ac:dyDescent="0.25">
      <c r="A17" s="78">
        <v>61</v>
      </c>
      <c r="B17" s="33" t="s">
        <v>93</v>
      </c>
      <c r="C17" s="80" t="s">
        <v>73</v>
      </c>
      <c r="D17" s="79">
        <v>1.4583333333333332E-2</v>
      </c>
      <c r="E17" s="13">
        <f t="shared" ref="E17" si="20">D17</f>
        <v>1.4583333333333332E-2</v>
      </c>
      <c r="F17" s="43">
        <v>3.3506944444444443E-2</v>
      </c>
      <c r="G17" s="7">
        <f t="shared" ref="G17:G19" si="21">F17-E17</f>
        <v>1.8923611111111113E-2</v>
      </c>
      <c r="H17" s="16">
        <v>0</v>
      </c>
      <c r="I17" s="8">
        <v>0</v>
      </c>
      <c r="J17" s="16">
        <v>0</v>
      </c>
      <c r="K17" s="8">
        <v>0</v>
      </c>
      <c r="L17" s="16">
        <v>0</v>
      </c>
      <c r="M17" s="16">
        <v>0</v>
      </c>
      <c r="N17" s="16">
        <v>0</v>
      </c>
      <c r="O17" s="16">
        <v>2</v>
      </c>
      <c r="P17" s="8">
        <v>0</v>
      </c>
      <c r="Q17" s="16">
        <v>0</v>
      </c>
      <c r="R17" s="9">
        <f t="shared" ref="R17:R19" si="22">SUM(H17:Q17)</f>
        <v>2</v>
      </c>
      <c r="S17" s="54">
        <f t="shared" ref="S17:S19" si="23">TIME(0,R17,0)</f>
        <v>1.3888888888888889E-3</v>
      </c>
      <c r="T17" s="46">
        <v>0</v>
      </c>
      <c r="U17" s="57">
        <f t="shared" ref="U17:U19" si="24">G17+S17-T17</f>
        <v>2.0312500000000001E-2</v>
      </c>
      <c r="V17" s="48">
        <f t="shared" ref="V17:V19" si="25">IF(OR(J17=AB$3,I17=AB$3),"",U17)</f>
        <v>2.0312500000000001E-2</v>
      </c>
      <c r="W17" s="49">
        <f t="shared" si="6"/>
        <v>3</v>
      </c>
      <c r="X17" s="70">
        <f t="shared" ref="X17" si="26">SUM(U17:U19)</f>
        <v>6.5717592592592605E-2</v>
      </c>
      <c r="Y17" s="76">
        <f>IF(OR(J17=AB$3,I17=AB$3,I18=AB$3,I19=AB$3,J18=AB$3,J19=AB$3),"",X17)</f>
        <v>6.5717592592592605E-2</v>
      </c>
      <c r="Z17" s="68">
        <v>1</v>
      </c>
    </row>
    <row r="18" spans="1:26" ht="15" customHeight="1" x14ac:dyDescent="0.25">
      <c r="A18" s="78"/>
      <c r="B18" s="33" t="s">
        <v>132</v>
      </c>
      <c r="C18" s="80"/>
      <c r="D18" s="79"/>
      <c r="E18" s="14">
        <f t="shared" ref="E18:E19" si="27">F17</f>
        <v>3.3506944444444443E-2</v>
      </c>
      <c r="F18" s="44">
        <v>5.2106481481481483E-2</v>
      </c>
      <c r="G18" s="3">
        <f t="shared" si="21"/>
        <v>1.8599537037037039E-2</v>
      </c>
      <c r="H18" s="17">
        <v>2</v>
      </c>
      <c r="I18" s="5">
        <v>0</v>
      </c>
      <c r="J18" s="17">
        <v>0</v>
      </c>
      <c r="K18" s="5">
        <v>0</v>
      </c>
      <c r="L18" s="17">
        <v>1</v>
      </c>
      <c r="M18" s="17">
        <v>0</v>
      </c>
      <c r="N18" s="17">
        <v>0</v>
      </c>
      <c r="O18" s="17">
        <v>3</v>
      </c>
      <c r="P18" s="5">
        <v>2</v>
      </c>
      <c r="Q18" s="17">
        <v>1</v>
      </c>
      <c r="R18" s="32">
        <f t="shared" si="22"/>
        <v>9</v>
      </c>
      <c r="S18" s="55">
        <f t="shared" si="23"/>
        <v>6.2499999999999995E-3</v>
      </c>
      <c r="T18" s="44">
        <v>0</v>
      </c>
      <c r="U18" s="58">
        <f t="shared" si="24"/>
        <v>2.4849537037037038E-2</v>
      </c>
      <c r="V18" s="50">
        <f t="shared" si="25"/>
        <v>2.4849537037037038E-2</v>
      </c>
      <c r="W18" s="51">
        <f t="shared" si="6"/>
        <v>11</v>
      </c>
      <c r="X18" s="71"/>
      <c r="Y18" s="73"/>
      <c r="Z18" s="69"/>
    </row>
    <row r="19" spans="1:26" ht="15" customHeight="1" x14ac:dyDescent="0.25">
      <c r="A19" s="78"/>
      <c r="B19" s="33" t="s">
        <v>94</v>
      </c>
      <c r="C19" s="80"/>
      <c r="D19" s="79"/>
      <c r="E19" s="15">
        <f t="shared" si="27"/>
        <v>5.2106481481481483E-2</v>
      </c>
      <c r="F19" s="45">
        <v>7.1273148148148155E-2</v>
      </c>
      <c r="G19" s="10">
        <f t="shared" si="21"/>
        <v>1.9166666666666672E-2</v>
      </c>
      <c r="H19" s="18">
        <v>1</v>
      </c>
      <c r="I19" s="11">
        <v>0</v>
      </c>
      <c r="J19" s="18">
        <v>0</v>
      </c>
      <c r="K19" s="11">
        <v>0</v>
      </c>
      <c r="L19" s="18">
        <v>0</v>
      </c>
      <c r="M19" s="18">
        <v>0</v>
      </c>
      <c r="N19" s="18">
        <v>0</v>
      </c>
      <c r="O19" s="18">
        <v>0</v>
      </c>
      <c r="P19" s="11">
        <v>1</v>
      </c>
      <c r="Q19" s="18">
        <v>0</v>
      </c>
      <c r="R19" s="12">
        <f t="shared" si="22"/>
        <v>2</v>
      </c>
      <c r="S19" s="56">
        <f t="shared" si="23"/>
        <v>1.3888888888888889E-3</v>
      </c>
      <c r="T19" s="45">
        <v>0</v>
      </c>
      <c r="U19" s="59">
        <f t="shared" si="24"/>
        <v>2.055555555555556E-2</v>
      </c>
      <c r="V19" s="52">
        <f t="shared" si="25"/>
        <v>2.055555555555556E-2</v>
      </c>
      <c r="W19" s="53">
        <f t="shared" si="6"/>
        <v>5</v>
      </c>
      <c r="X19" s="72"/>
      <c r="Y19" s="74"/>
      <c r="Z19" s="69"/>
    </row>
    <row r="20" spans="1:26" ht="15" customHeight="1" x14ac:dyDescent="0.25"/>
    <row r="21" spans="1:26" ht="15" customHeight="1" x14ac:dyDescent="0.25"/>
    <row r="22" spans="1:26" ht="15" customHeight="1" x14ac:dyDescent="0.25"/>
    <row r="23" spans="1:26" ht="15" customHeight="1" x14ac:dyDescent="0.25">
      <c r="B23" s="60"/>
      <c r="C23" s="97"/>
    </row>
    <row r="24" spans="1:26" ht="15" customHeight="1" x14ac:dyDescent="0.25">
      <c r="B24" s="60"/>
      <c r="C24" s="97"/>
    </row>
    <row r="25" spans="1:26" ht="15" customHeight="1" x14ac:dyDescent="0.25">
      <c r="B25" s="60"/>
      <c r="C25" s="97"/>
    </row>
    <row r="26" spans="1:26" ht="15" customHeight="1" x14ac:dyDescent="0.25"/>
  </sheetData>
  <mergeCells count="55">
    <mergeCell ref="C23:C25"/>
    <mergeCell ref="Y5:Y7"/>
    <mergeCell ref="Z5:Z7"/>
    <mergeCell ref="Y14:Y16"/>
    <mergeCell ref="Z14:Z16"/>
    <mergeCell ref="C5:C7"/>
    <mergeCell ref="D5:D7"/>
    <mergeCell ref="D14:D16"/>
    <mergeCell ref="A14:A16"/>
    <mergeCell ref="C14:C16"/>
    <mergeCell ref="Z2:Z4"/>
    <mergeCell ref="Y11:Y13"/>
    <mergeCell ref="Z11:Z13"/>
    <mergeCell ref="X11:X13"/>
    <mergeCell ref="Y8:Y10"/>
    <mergeCell ref="Z8:Z10"/>
    <mergeCell ref="X14:X16"/>
    <mergeCell ref="X8:X10"/>
    <mergeCell ref="J3:J4"/>
    <mergeCell ref="H3:H4"/>
    <mergeCell ref="I3:I4"/>
    <mergeCell ref="A11:A13"/>
    <mergeCell ref="C11:C13"/>
    <mergeCell ref="G2:G4"/>
    <mergeCell ref="A2:A4"/>
    <mergeCell ref="C2:C4"/>
    <mergeCell ref="D2:D4"/>
    <mergeCell ref="E2:E4"/>
    <mergeCell ref="F2:F4"/>
    <mergeCell ref="B3:B4"/>
    <mergeCell ref="A8:A10"/>
    <mergeCell ref="C8:C10"/>
    <mergeCell ref="D8:D10"/>
    <mergeCell ref="A5:A7"/>
    <mergeCell ref="L3:M3"/>
    <mergeCell ref="O3:O4"/>
    <mergeCell ref="P3:P4"/>
    <mergeCell ref="Q3:Q4"/>
    <mergeCell ref="R3:R4"/>
    <mergeCell ref="A1:Z1"/>
    <mergeCell ref="Z17:Z19"/>
    <mergeCell ref="A17:A19"/>
    <mergeCell ref="C17:C19"/>
    <mergeCell ref="D17:D19"/>
    <mergeCell ref="X17:X19"/>
    <mergeCell ref="Y17:Y19"/>
    <mergeCell ref="U2:U4"/>
    <mergeCell ref="W2:W4"/>
    <mergeCell ref="X2:X4"/>
    <mergeCell ref="T2:T4"/>
    <mergeCell ref="X5:X7"/>
    <mergeCell ref="S2:S4"/>
    <mergeCell ref="H2:R2"/>
    <mergeCell ref="K3:K4"/>
    <mergeCell ref="D11:D13"/>
  </mergeCells>
  <dataValidations count="4">
    <dataValidation type="time" operator="greaterThanOrEqual" allowBlank="1" showInputMessage="1" showErrorMessage="1" sqref="T5:T19 D5:D19">
      <formula1>0</formula1>
    </dataValidation>
    <dataValidation type="whole" operator="greaterThanOrEqual" allowBlank="1" showInputMessage="1" showErrorMessage="1" sqref="K5:Q19 H5:H19">
      <formula1>0</formula1>
    </dataValidation>
    <dataValidation type="list" operator="greaterThanOrEqual" allowBlank="1" showInputMessage="1" showErrorMessage="1" sqref="I5:J19">
      <formula1>$AB$2:$AB$3</formula1>
    </dataValidation>
    <dataValidation type="time" operator="greaterThanOrEqual" allowBlank="1" showInputMessage="1" showErrorMessage="1" prompt="čas jednotlivce v cíli" sqref="F5:F19">
      <formula1>E5</formula1>
    </dataValidation>
  </dataValidations>
  <pageMargins left="0.25" right="0.25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topLeftCell="A3" zoomScaleNormal="100" workbookViewId="0">
      <selection activeCell="C8" sqref="C8:C10"/>
    </sheetView>
  </sheetViews>
  <sheetFormatPr defaultColWidth="9.140625" defaultRowHeight="15" x14ac:dyDescent="0.25"/>
  <cols>
    <col min="1" max="1" width="5" style="4" customWidth="1"/>
    <col min="2" max="2" width="21.85546875" style="2" customWidth="1"/>
    <col min="3" max="3" width="11.140625" style="30" customWidth="1"/>
    <col min="4" max="4" width="9.28515625" style="2" customWidth="1"/>
    <col min="5" max="5" width="8" style="2" customWidth="1"/>
    <col min="6" max="6" width="7.5703125" style="2" customWidth="1"/>
    <col min="7" max="7" width="7.140625" style="2" customWidth="1"/>
    <col min="8" max="8" width="2" style="2" bestFit="1" customWidth="1"/>
    <col min="9" max="9" width="2.140625" style="2" bestFit="1" customWidth="1"/>
    <col min="10" max="10" width="1.85546875" style="2" bestFit="1" customWidth="1"/>
    <col min="11" max="11" width="2.140625" style="2" bestFit="1" customWidth="1"/>
    <col min="12" max="13" width="1.85546875" style="2" bestFit="1" customWidth="1"/>
    <col min="14" max="15" width="2.7109375" style="2" bestFit="1" customWidth="1"/>
    <col min="16" max="16" width="2.5703125" style="2" customWidth="1"/>
    <col min="17" max="17" width="3.5703125" style="2" bestFit="1" customWidth="1"/>
    <col min="18" max="18" width="5.42578125" style="2" hidden="1" customWidth="1"/>
    <col min="19" max="19" width="7.140625" style="28" customWidth="1"/>
    <col min="20" max="20" width="7.28515625" style="2" bestFit="1" customWidth="1"/>
    <col min="21" max="21" width="8.7109375" style="31" customWidth="1"/>
    <col min="22" max="22" width="8.7109375" style="2" hidden="1" customWidth="1"/>
    <col min="23" max="23" width="8.28515625" style="2" customWidth="1"/>
    <col min="24" max="24" width="11.7109375" style="2" customWidth="1"/>
    <col min="25" max="25" width="7.140625" style="2" hidden="1" customWidth="1"/>
    <col min="26" max="26" width="8.28515625" style="2" customWidth="1"/>
    <col min="27" max="16384" width="9.140625" style="2"/>
  </cols>
  <sheetData>
    <row r="1" spans="1:28" x14ac:dyDescent="0.25">
      <c r="A1" s="61" t="s">
        <v>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28" ht="15" customHeight="1" x14ac:dyDescent="0.25">
      <c r="A2" s="64" t="s">
        <v>0</v>
      </c>
      <c r="B2" s="38" t="s">
        <v>1</v>
      </c>
      <c r="C2" s="64" t="s">
        <v>2</v>
      </c>
      <c r="D2" s="64" t="s">
        <v>17</v>
      </c>
      <c r="E2" s="64" t="s">
        <v>15</v>
      </c>
      <c r="F2" s="63" t="s">
        <v>6</v>
      </c>
      <c r="G2" s="64" t="s">
        <v>7</v>
      </c>
      <c r="H2" s="77" t="s">
        <v>8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63" t="s">
        <v>28</v>
      </c>
      <c r="T2" s="62" t="s">
        <v>10</v>
      </c>
      <c r="U2" s="67" t="s">
        <v>11</v>
      </c>
      <c r="V2" s="39"/>
      <c r="W2" s="64" t="s">
        <v>16</v>
      </c>
      <c r="X2" s="64" t="s">
        <v>13</v>
      </c>
      <c r="Y2" s="39"/>
      <c r="Z2" s="64" t="s">
        <v>12</v>
      </c>
      <c r="AB2" s="19">
        <v>0</v>
      </c>
    </row>
    <row r="3" spans="1:28" ht="13.5" customHeight="1" x14ac:dyDescent="0.25">
      <c r="A3" s="64"/>
      <c r="B3" s="65" t="s">
        <v>14</v>
      </c>
      <c r="C3" s="64"/>
      <c r="D3" s="64"/>
      <c r="E3" s="64"/>
      <c r="F3" s="63"/>
      <c r="G3" s="64"/>
      <c r="H3" s="66" t="s">
        <v>23</v>
      </c>
      <c r="I3" s="66" t="s">
        <v>18</v>
      </c>
      <c r="J3" s="66" t="s">
        <v>19</v>
      </c>
      <c r="K3" s="66" t="s">
        <v>20</v>
      </c>
      <c r="L3" s="66" t="s">
        <v>24</v>
      </c>
      <c r="M3" s="66"/>
      <c r="N3" s="35" t="s">
        <v>18</v>
      </c>
      <c r="O3" s="66" t="s">
        <v>25</v>
      </c>
      <c r="P3" s="66" t="s">
        <v>26</v>
      </c>
      <c r="Q3" s="66" t="s">
        <v>27</v>
      </c>
      <c r="R3" s="65" t="s">
        <v>9</v>
      </c>
      <c r="S3" s="63"/>
      <c r="T3" s="62"/>
      <c r="U3" s="67"/>
      <c r="V3" s="39"/>
      <c r="W3" s="64"/>
      <c r="X3" s="64"/>
      <c r="Y3" s="39"/>
      <c r="Z3" s="64"/>
      <c r="AB3" s="19" t="s">
        <v>26</v>
      </c>
    </row>
    <row r="4" spans="1:28" ht="11.25" customHeight="1" x14ac:dyDescent="0.25">
      <c r="A4" s="64"/>
      <c r="B4" s="65"/>
      <c r="C4" s="64"/>
      <c r="D4" s="64"/>
      <c r="E4" s="64"/>
      <c r="F4" s="63"/>
      <c r="G4" s="64"/>
      <c r="H4" s="66"/>
      <c r="I4" s="66"/>
      <c r="J4" s="66"/>
      <c r="K4" s="66"/>
      <c r="L4" s="37" t="s">
        <v>21</v>
      </c>
      <c r="M4" s="37" t="s">
        <v>22</v>
      </c>
      <c r="N4" s="36" t="s">
        <v>21</v>
      </c>
      <c r="O4" s="66"/>
      <c r="P4" s="66"/>
      <c r="Q4" s="66"/>
      <c r="R4" s="65"/>
      <c r="S4" s="63"/>
      <c r="T4" s="62"/>
      <c r="U4" s="67"/>
      <c r="V4" s="39"/>
      <c r="W4" s="64"/>
      <c r="X4" s="64"/>
      <c r="Y4" s="39"/>
      <c r="Z4" s="64"/>
    </row>
    <row r="5" spans="1:28" ht="15" customHeight="1" x14ac:dyDescent="0.25">
      <c r="A5" s="78">
        <v>50</v>
      </c>
      <c r="B5" s="33" t="s">
        <v>106</v>
      </c>
      <c r="C5" s="80" t="s">
        <v>73</v>
      </c>
      <c r="D5" s="79">
        <v>6.9444444444444441E-3</v>
      </c>
      <c r="E5" s="13">
        <f>D5</f>
        <v>6.9444444444444441E-3</v>
      </c>
      <c r="F5" s="43">
        <v>2.7557870370370368E-2</v>
      </c>
      <c r="G5" s="7">
        <f t="shared" ref="G5:G10" si="0">F5-E5</f>
        <v>2.0613425925925924E-2</v>
      </c>
      <c r="H5" s="16">
        <v>1</v>
      </c>
      <c r="I5" s="8">
        <v>0</v>
      </c>
      <c r="J5" s="16">
        <v>0</v>
      </c>
      <c r="K5" s="8">
        <v>0</v>
      </c>
      <c r="L5" s="16">
        <v>1</v>
      </c>
      <c r="M5" s="16">
        <v>0</v>
      </c>
      <c r="N5" s="16">
        <v>0</v>
      </c>
      <c r="O5" s="16">
        <v>3</v>
      </c>
      <c r="P5" s="8">
        <v>1</v>
      </c>
      <c r="Q5" s="16">
        <v>1</v>
      </c>
      <c r="R5" s="9">
        <f t="shared" ref="R5:R10" si="1">SUM(H5:Q5)</f>
        <v>7</v>
      </c>
      <c r="S5" s="54">
        <f t="shared" ref="S5:S10" si="2">TIME(0,R5,0)</f>
        <v>4.8611111111111112E-3</v>
      </c>
      <c r="T5" s="46">
        <v>0</v>
      </c>
      <c r="U5" s="57">
        <f t="shared" ref="U5:U10" si="3">G5+S5-T5</f>
        <v>2.5474537037037035E-2</v>
      </c>
      <c r="V5" s="48">
        <f t="shared" ref="V5:V10" si="4">IF(OR(J5=AB$3,I5=AB$3),"",U5)</f>
        <v>2.5474537037037035E-2</v>
      </c>
      <c r="W5" s="49">
        <f t="shared" ref="W5:W22" si="5">IF(OR(I5=AB$3,J5=AB$3),"DISC",RANK(V5,V$5:V$31725,1))</f>
        <v>18</v>
      </c>
      <c r="X5" s="70">
        <f>SUM(U5:U7)</f>
        <v>6.1921296296296294E-2</v>
      </c>
      <c r="Y5" s="76">
        <f>IF(OR(J5=AB$3,I5=AB$3,I6=AB$3,I7=AB$3,J6=AB$3,J7=AB$3),"",X5)</f>
        <v>6.1921296296296294E-2</v>
      </c>
      <c r="Z5" s="68">
        <v>3</v>
      </c>
    </row>
    <row r="6" spans="1:28" ht="15" customHeight="1" x14ac:dyDescent="0.25">
      <c r="A6" s="78"/>
      <c r="B6" s="33" t="s">
        <v>107</v>
      </c>
      <c r="C6" s="80"/>
      <c r="D6" s="79"/>
      <c r="E6" s="14">
        <f>F5</f>
        <v>2.7557870370370368E-2</v>
      </c>
      <c r="F6" s="44">
        <v>4.4444444444444446E-2</v>
      </c>
      <c r="G6" s="3">
        <f t="shared" si="0"/>
        <v>1.6886574074074078E-2</v>
      </c>
      <c r="H6" s="17">
        <v>1</v>
      </c>
      <c r="I6" s="5">
        <v>0</v>
      </c>
      <c r="J6" s="17">
        <v>0</v>
      </c>
      <c r="K6" s="5">
        <v>0</v>
      </c>
      <c r="L6" s="17">
        <v>0</v>
      </c>
      <c r="M6" s="17">
        <v>0</v>
      </c>
      <c r="N6" s="17">
        <v>0</v>
      </c>
      <c r="O6" s="17">
        <v>0</v>
      </c>
      <c r="P6" s="5">
        <v>2</v>
      </c>
      <c r="Q6" s="17">
        <v>0</v>
      </c>
      <c r="R6" s="6">
        <f t="shared" si="1"/>
        <v>3</v>
      </c>
      <c r="S6" s="55">
        <f t="shared" si="2"/>
        <v>2.0833333333333333E-3</v>
      </c>
      <c r="T6" s="44">
        <v>0</v>
      </c>
      <c r="U6" s="58">
        <f t="shared" si="3"/>
        <v>1.8969907407407411E-2</v>
      </c>
      <c r="V6" s="50">
        <f t="shared" si="4"/>
        <v>1.8969907407407411E-2</v>
      </c>
      <c r="W6" s="51">
        <f t="shared" si="5"/>
        <v>4</v>
      </c>
      <c r="X6" s="71"/>
      <c r="Y6" s="73"/>
      <c r="Z6" s="69"/>
    </row>
    <row r="7" spans="1:28" ht="15" customHeight="1" x14ac:dyDescent="0.25">
      <c r="A7" s="78"/>
      <c r="B7" s="33" t="s">
        <v>108</v>
      </c>
      <c r="C7" s="80"/>
      <c r="D7" s="79"/>
      <c r="E7" s="15">
        <f>F6</f>
        <v>4.4444444444444446E-2</v>
      </c>
      <c r="F7" s="45">
        <v>6.0532407407407403E-2</v>
      </c>
      <c r="G7" s="10">
        <f t="shared" si="0"/>
        <v>1.6087962962962957E-2</v>
      </c>
      <c r="H7" s="18">
        <v>0</v>
      </c>
      <c r="I7" s="11">
        <v>0</v>
      </c>
      <c r="J7" s="18">
        <v>0</v>
      </c>
      <c r="K7" s="11">
        <v>0</v>
      </c>
      <c r="L7" s="18">
        <v>2</v>
      </c>
      <c r="M7" s="18">
        <v>0</v>
      </c>
      <c r="N7" s="18">
        <v>0</v>
      </c>
      <c r="O7" s="18">
        <v>0</v>
      </c>
      <c r="P7" s="11">
        <v>0</v>
      </c>
      <c r="Q7" s="18">
        <v>0</v>
      </c>
      <c r="R7" s="12">
        <f t="shared" si="1"/>
        <v>2</v>
      </c>
      <c r="S7" s="56">
        <f t="shared" si="2"/>
        <v>1.3888888888888889E-3</v>
      </c>
      <c r="T7" s="45">
        <v>0</v>
      </c>
      <c r="U7" s="59">
        <f t="shared" si="3"/>
        <v>1.7476851851851844E-2</v>
      </c>
      <c r="V7" s="52">
        <f t="shared" si="4"/>
        <v>1.7476851851851844E-2</v>
      </c>
      <c r="W7" s="53">
        <f t="shared" si="5"/>
        <v>2</v>
      </c>
      <c r="X7" s="72"/>
      <c r="Y7" s="74"/>
      <c r="Z7" s="69"/>
    </row>
    <row r="8" spans="1:28" ht="15" customHeight="1" x14ac:dyDescent="0.25">
      <c r="A8" s="78">
        <v>52</v>
      </c>
      <c r="B8" s="33" t="s">
        <v>109</v>
      </c>
      <c r="C8" s="80" t="s">
        <v>66</v>
      </c>
      <c r="D8" s="79">
        <v>8.3333333333333332E-3</v>
      </c>
      <c r="E8" s="13">
        <f>D8</f>
        <v>8.3333333333333332E-3</v>
      </c>
      <c r="F8" s="43">
        <v>2.7719907407407405E-2</v>
      </c>
      <c r="G8" s="7">
        <f t="shared" si="0"/>
        <v>1.938657407407407E-2</v>
      </c>
      <c r="H8" s="16">
        <v>0</v>
      </c>
      <c r="I8" s="8">
        <v>0</v>
      </c>
      <c r="J8" s="16">
        <v>0</v>
      </c>
      <c r="K8" s="8">
        <v>0</v>
      </c>
      <c r="L8" s="16">
        <v>1</v>
      </c>
      <c r="M8" s="16">
        <v>0</v>
      </c>
      <c r="N8" s="16">
        <v>0</v>
      </c>
      <c r="O8" s="16">
        <v>0</v>
      </c>
      <c r="P8" s="8">
        <v>0</v>
      </c>
      <c r="Q8" s="16">
        <v>0</v>
      </c>
      <c r="R8" s="9">
        <f t="shared" si="1"/>
        <v>1</v>
      </c>
      <c r="S8" s="54">
        <f t="shared" si="2"/>
        <v>6.9444444444444447E-4</v>
      </c>
      <c r="T8" s="46">
        <v>0</v>
      </c>
      <c r="U8" s="57">
        <f t="shared" si="3"/>
        <v>2.0081018518518515E-2</v>
      </c>
      <c r="V8" s="48">
        <f t="shared" si="4"/>
        <v>2.0081018518518515E-2</v>
      </c>
      <c r="W8" s="49">
        <f t="shared" si="5"/>
        <v>7</v>
      </c>
      <c r="X8" s="70">
        <f>SUM(U8:U10)</f>
        <v>6.0335648148148152E-2</v>
      </c>
      <c r="Y8" s="76">
        <f>IF(OR(J8=AB$3,I8=AB$3,I9=AB$3,I10=AB$3,J9=AB$3,J10=AB$3),"",X8)</f>
        <v>6.0335648148148152E-2</v>
      </c>
      <c r="Z8" s="68">
        <v>2</v>
      </c>
    </row>
    <row r="9" spans="1:28" ht="15" customHeight="1" x14ac:dyDescent="0.25">
      <c r="A9" s="78"/>
      <c r="B9" s="33" t="s">
        <v>110</v>
      </c>
      <c r="C9" s="80"/>
      <c r="D9" s="79"/>
      <c r="E9" s="14">
        <f>F8</f>
        <v>2.7719907407407405E-2</v>
      </c>
      <c r="F9" s="44">
        <v>4.4849537037037035E-2</v>
      </c>
      <c r="G9" s="3">
        <f t="shared" si="0"/>
        <v>1.712962962962963E-2</v>
      </c>
      <c r="H9" s="17">
        <v>0</v>
      </c>
      <c r="I9" s="5">
        <v>0</v>
      </c>
      <c r="J9" s="17">
        <v>0</v>
      </c>
      <c r="K9" s="5">
        <v>0</v>
      </c>
      <c r="L9" s="17">
        <v>2</v>
      </c>
      <c r="M9" s="17">
        <v>0</v>
      </c>
      <c r="N9" s="17">
        <v>0</v>
      </c>
      <c r="O9" s="17">
        <v>0</v>
      </c>
      <c r="P9" s="5">
        <v>1</v>
      </c>
      <c r="Q9" s="17">
        <v>2</v>
      </c>
      <c r="R9" s="6">
        <f t="shared" si="1"/>
        <v>5</v>
      </c>
      <c r="S9" s="55">
        <f t="shared" si="2"/>
        <v>3.472222222222222E-3</v>
      </c>
      <c r="T9" s="44">
        <v>0</v>
      </c>
      <c r="U9" s="58">
        <f t="shared" si="3"/>
        <v>2.060185185185185E-2</v>
      </c>
      <c r="V9" s="50">
        <f t="shared" si="4"/>
        <v>2.060185185185185E-2</v>
      </c>
      <c r="W9" s="51">
        <f t="shared" si="5"/>
        <v>8</v>
      </c>
      <c r="X9" s="71"/>
      <c r="Y9" s="73"/>
      <c r="Z9" s="69"/>
    </row>
    <row r="10" spans="1:28" ht="15" customHeight="1" x14ac:dyDescent="0.25">
      <c r="A10" s="78"/>
      <c r="B10" s="33" t="s">
        <v>111</v>
      </c>
      <c r="C10" s="80"/>
      <c r="D10" s="79"/>
      <c r="E10" s="15">
        <f>F9</f>
        <v>4.4849537037037035E-2</v>
      </c>
      <c r="F10" s="45">
        <v>6.1030092592592594E-2</v>
      </c>
      <c r="G10" s="10">
        <f t="shared" si="0"/>
        <v>1.6180555555555559E-2</v>
      </c>
      <c r="H10" s="18">
        <v>2</v>
      </c>
      <c r="I10" s="11">
        <v>0</v>
      </c>
      <c r="J10" s="18">
        <v>0</v>
      </c>
      <c r="K10" s="11">
        <v>0</v>
      </c>
      <c r="L10" s="18">
        <v>2</v>
      </c>
      <c r="M10" s="18">
        <v>0</v>
      </c>
      <c r="N10" s="18">
        <v>0</v>
      </c>
      <c r="O10" s="18">
        <v>0</v>
      </c>
      <c r="P10" s="11">
        <v>0</v>
      </c>
      <c r="Q10" s="18">
        <v>1</v>
      </c>
      <c r="R10" s="12">
        <f t="shared" si="1"/>
        <v>5</v>
      </c>
      <c r="S10" s="56">
        <f t="shared" si="2"/>
        <v>3.472222222222222E-3</v>
      </c>
      <c r="T10" s="45">
        <v>0</v>
      </c>
      <c r="U10" s="59">
        <f t="shared" si="3"/>
        <v>1.9652777777777783E-2</v>
      </c>
      <c r="V10" s="52">
        <f t="shared" si="4"/>
        <v>1.9652777777777783E-2</v>
      </c>
      <c r="W10" s="53">
        <f t="shared" si="5"/>
        <v>5</v>
      </c>
      <c r="X10" s="72"/>
      <c r="Y10" s="74"/>
      <c r="Z10" s="69"/>
    </row>
    <row r="11" spans="1:28" ht="15" customHeight="1" x14ac:dyDescent="0.25">
      <c r="A11" s="78">
        <v>54</v>
      </c>
      <c r="B11" s="33" t="s">
        <v>112</v>
      </c>
      <c r="C11" s="80" t="s">
        <v>42</v>
      </c>
      <c r="D11" s="79">
        <v>9.7222222222222224E-3</v>
      </c>
      <c r="E11" s="13">
        <f t="shared" ref="E11" si="6">D11</f>
        <v>9.7222222222222224E-3</v>
      </c>
      <c r="F11" s="43">
        <v>3.0729166666666669E-2</v>
      </c>
      <c r="G11" s="7">
        <f t="shared" ref="G11:G16" si="7">F11-E11</f>
        <v>2.1006944444444446E-2</v>
      </c>
      <c r="H11" s="16">
        <v>0</v>
      </c>
      <c r="I11" s="8">
        <v>0</v>
      </c>
      <c r="J11" s="16">
        <v>0</v>
      </c>
      <c r="K11" s="8">
        <v>0</v>
      </c>
      <c r="L11" s="16">
        <v>2</v>
      </c>
      <c r="M11" s="16">
        <v>0</v>
      </c>
      <c r="N11" s="16">
        <v>0</v>
      </c>
      <c r="O11" s="16">
        <v>0</v>
      </c>
      <c r="P11" s="8">
        <v>2</v>
      </c>
      <c r="Q11" s="16">
        <v>0</v>
      </c>
      <c r="R11" s="9">
        <f t="shared" ref="R11:R16" si="8">SUM(H11:Q11)</f>
        <v>4</v>
      </c>
      <c r="S11" s="54">
        <f t="shared" ref="S11:S16" si="9">TIME(0,R11,0)</f>
        <v>2.7777777777777779E-3</v>
      </c>
      <c r="T11" s="46">
        <v>0</v>
      </c>
      <c r="U11" s="57">
        <f t="shared" ref="U11:U16" si="10">G11+S11-T11</f>
        <v>2.3784722222222224E-2</v>
      </c>
      <c r="V11" s="48">
        <f t="shared" ref="V11:V16" si="11">IF(OR(J11=AB$3,I11=AB$3),"",U11)</f>
        <v>2.3784722222222224E-2</v>
      </c>
      <c r="W11" s="49">
        <f t="shared" si="5"/>
        <v>14</v>
      </c>
      <c r="X11" s="70">
        <f t="shared" ref="X11" si="12">SUM(U11:U13)</f>
        <v>6.5775462962962966E-2</v>
      </c>
      <c r="Y11" s="76">
        <f>IF(OR(J11=AB$3,I11=AB$3,I12=AB$3,I13=AB$3,J12=AB$3,J13=AB$3),"",X11)</f>
        <v>6.5775462962962966E-2</v>
      </c>
      <c r="Z11" s="68">
        <v>4</v>
      </c>
    </row>
    <row r="12" spans="1:28" ht="15" customHeight="1" x14ac:dyDescent="0.25">
      <c r="A12" s="78"/>
      <c r="B12" s="33" t="s">
        <v>113</v>
      </c>
      <c r="C12" s="80"/>
      <c r="D12" s="79"/>
      <c r="E12" s="14">
        <f t="shared" ref="E12:E13" si="13">F11</f>
        <v>3.0729166666666669E-2</v>
      </c>
      <c r="F12" s="44">
        <v>4.7199074074074067E-2</v>
      </c>
      <c r="G12" s="3">
        <f t="shared" si="7"/>
        <v>1.6469907407407398E-2</v>
      </c>
      <c r="H12" s="17">
        <v>0</v>
      </c>
      <c r="I12" s="5">
        <v>0</v>
      </c>
      <c r="J12" s="17">
        <v>0</v>
      </c>
      <c r="K12" s="5">
        <v>0</v>
      </c>
      <c r="L12" s="17">
        <v>0</v>
      </c>
      <c r="M12" s="17">
        <v>0</v>
      </c>
      <c r="N12" s="17">
        <v>0</v>
      </c>
      <c r="O12" s="17">
        <v>0</v>
      </c>
      <c r="P12" s="5">
        <v>1</v>
      </c>
      <c r="Q12" s="17">
        <v>4</v>
      </c>
      <c r="R12" s="6">
        <f t="shared" si="8"/>
        <v>5</v>
      </c>
      <c r="S12" s="55">
        <f t="shared" si="9"/>
        <v>3.472222222222222E-3</v>
      </c>
      <c r="T12" s="44">
        <v>0</v>
      </c>
      <c r="U12" s="58">
        <f t="shared" si="10"/>
        <v>1.9942129629629622E-2</v>
      </c>
      <c r="V12" s="50">
        <f t="shared" si="11"/>
        <v>1.9942129629629622E-2</v>
      </c>
      <c r="W12" s="51">
        <f t="shared" si="5"/>
        <v>6</v>
      </c>
      <c r="X12" s="71"/>
      <c r="Y12" s="73"/>
      <c r="Z12" s="69"/>
    </row>
    <row r="13" spans="1:28" ht="15" customHeight="1" x14ac:dyDescent="0.25">
      <c r="A13" s="78"/>
      <c r="B13" s="33" t="s">
        <v>114</v>
      </c>
      <c r="C13" s="80"/>
      <c r="D13" s="79"/>
      <c r="E13" s="15">
        <f t="shared" si="13"/>
        <v>4.7199074074074067E-2</v>
      </c>
      <c r="F13" s="45">
        <v>6.5775462962962966E-2</v>
      </c>
      <c r="G13" s="10">
        <f t="shared" si="7"/>
        <v>1.8576388888888899E-2</v>
      </c>
      <c r="H13" s="18">
        <v>0</v>
      </c>
      <c r="I13" s="11">
        <v>0</v>
      </c>
      <c r="J13" s="18">
        <v>0</v>
      </c>
      <c r="K13" s="11">
        <v>0</v>
      </c>
      <c r="L13" s="18">
        <v>1</v>
      </c>
      <c r="M13" s="18">
        <v>0</v>
      </c>
      <c r="N13" s="18">
        <v>0</v>
      </c>
      <c r="O13" s="18">
        <v>0</v>
      </c>
      <c r="P13" s="11">
        <v>2</v>
      </c>
      <c r="Q13" s="18">
        <v>2</v>
      </c>
      <c r="R13" s="12">
        <f t="shared" si="8"/>
        <v>5</v>
      </c>
      <c r="S13" s="56">
        <f t="shared" si="9"/>
        <v>3.472222222222222E-3</v>
      </c>
      <c r="T13" s="45">
        <v>0</v>
      </c>
      <c r="U13" s="59">
        <f t="shared" si="10"/>
        <v>2.2048611111111123E-2</v>
      </c>
      <c r="V13" s="52">
        <f t="shared" si="11"/>
        <v>2.2048611111111123E-2</v>
      </c>
      <c r="W13" s="53">
        <f t="shared" si="5"/>
        <v>10</v>
      </c>
      <c r="X13" s="72"/>
      <c r="Y13" s="74"/>
      <c r="Z13" s="69"/>
    </row>
    <row r="14" spans="1:28" ht="15" customHeight="1" x14ac:dyDescent="0.25">
      <c r="A14" s="78">
        <v>56</v>
      </c>
      <c r="B14" s="33" t="s">
        <v>115</v>
      </c>
      <c r="C14" s="80" t="s">
        <v>73</v>
      </c>
      <c r="D14" s="79">
        <v>1.1111111111111112E-2</v>
      </c>
      <c r="E14" s="13">
        <f>D14</f>
        <v>1.1111111111111112E-2</v>
      </c>
      <c r="F14" s="43">
        <v>3.3831018518518517E-2</v>
      </c>
      <c r="G14" s="7">
        <f t="shared" si="7"/>
        <v>2.2719907407407404E-2</v>
      </c>
      <c r="H14" s="16">
        <v>2</v>
      </c>
      <c r="I14" s="8">
        <v>0</v>
      </c>
      <c r="J14" s="16">
        <v>0</v>
      </c>
      <c r="K14" s="8">
        <v>0</v>
      </c>
      <c r="L14" s="16">
        <v>1</v>
      </c>
      <c r="M14" s="16">
        <v>0</v>
      </c>
      <c r="N14" s="16">
        <v>0</v>
      </c>
      <c r="O14" s="16">
        <v>0</v>
      </c>
      <c r="P14" s="8">
        <v>1</v>
      </c>
      <c r="Q14" s="16">
        <v>1</v>
      </c>
      <c r="R14" s="9">
        <f t="shared" si="8"/>
        <v>5</v>
      </c>
      <c r="S14" s="54">
        <f t="shared" si="9"/>
        <v>3.472222222222222E-3</v>
      </c>
      <c r="T14" s="46">
        <v>0</v>
      </c>
      <c r="U14" s="57">
        <f t="shared" si="10"/>
        <v>2.6192129629629628E-2</v>
      </c>
      <c r="V14" s="48">
        <f t="shared" si="11"/>
        <v>2.6192129629629628E-2</v>
      </c>
      <c r="W14" s="49">
        <f t="shared" si="5"/>
        <v>19</v>
      </c>
      <c r="X14" s="70">
        <f t="shared" ref="X14" si="14">SUM(U14:U16)</f>
        <v>7.375000000000001E-2</v>
      </c>
      <c r="Y14" s="76">
        <f>IF(OR(J14=AB$3,I14=AB$3,I15=AB$3,I16=AB$3,J15=AB$3,J16=AB$3),"",X14)</f>
        <v>7.375000000000001E-2</v>
      </c>
      <c r="Z14" s="68">
        <v>5</v>
      </c>
    </row>
    <row r="15" spans="1:28" ht="15" customHeight="1" x14ac:dyDescent="0.25">
      <c r="A15" s="78"/>
      <c r="B15" s="33" t="s">
        <v>116</v>
      </c>
      <c r="C15" s="80"/>
      <c r="D15" s="79"/>
      <c r="E15" s="14">
        <f>F14</f>
        <v>3.3831018518518517E-2</v>
      </c>
      <c r="F15" s="44">
        <v>5.5347222222222221E-2</v>
      </c>
      <c r="G15" s="3">
        <f t="shared" si="7"/>
        <v>2.1516203703703704E-2</v>
      </c>
      <c r="H15" s="17">
        <v>1</v>
      </c>
      <c r="I15" s="5">
        <v>0</v>
      </c>
      <c r="J15" s="17">
        <v>0</v>
      </c>
      <c r="K15" s="5">
        <v>0</v>
      </c>
      <c r="L15" s="17">
        <v>2</v>
      </c>
      <c r="M15" s="17">
        <v>0</v>
      </c>
      <c r="N15" s="17">
        <v>0</v>
      </c>
      <c r="O15" s="17">
        <v>1</v>
      </c>
      <c r="P15" s="5">
        <v>0</v>
      </c>
      <c r="Q15" s="17">
        <v>0</v>
      </c>
      <c r="R15" s="6">
        <f t="shared" si="8"/>
        <v>4</v>
      </c>
      <c r="S15" s="55">
        <f t="shared" si="9"/>
        <v>2.7777777777777779E-3</v>
      </c>
      <c r="T15" s="44">
        <v>0</v>
      </c>
      <c r="U15" s="58">
        <f t="shared" si="10"/>
        <v>2.4293981481481482E-2</v>
      </c>
      <c r="V15" s="50">
        <f t="shared" si="11"/>
        <v>2.4293981481481482E-2</v>
      </c>
      <c r="W15" s="51">
        <f t="shared" si="5"/>
        <v>15</v>
      </c>
      <c r="X15" s="71"/>
      <c r="Y15" s="73"/>
      <c r="Z15" s="69"/>
    </row>
    <row r="16" spans="1:28" ht="15" customHeight="1" x14ac:dyDescent="0.25">
      <c r="A16" s="78"/>
      <c r="B16" s="33" t="s">
        <v>117</v>
      </c>
      <c r="C16" s="80"/>
      <c r="D16" s="79"/>
      <c r="E16" s="15">
        <f>F15</f>
        <v>5.5347222222222221E-2</v>
      </c>
      <c r="F16" s="45">
        <v>7.7222222222222234E-2</v>
      </c>
      <c r="G16" s="10">
        <f t="shared" si="7"/>
        <v>2.1875000000000012E-2</v>
      </c>
      <c r="H16" s="18">
        <v>0</v>
      </c>
      <c r="I16" s="11">
        <v>0</v>
      </c>
      <c r="J16" s="18">
        <v>0</v>
      </c>
      <c r="K16" s="11">
        <v>0</v>
      </c>
      <c r="L16" s="18">
        <v>1</v>
      </c>
      <c r="M16" s="18">
        <v>0</v>
      </c>
      <c r="N16" s="18">
        <v>0</v>
      </c>
      <c r="O16" s="18">
        <v>1</v>
      </c>
      <c r="P16" s="11">
        <v>0</v>
      </c>
      <c r="Q16" s="18">
        <v>0</v>
      </c>
      <c r="R16" s="12">
        <f t="shared" si="8"/>
        <v>2</v>
      </c>
      <c r="S16" s="56">
        <f t="shared" si="9"/>
        <v>1.3888888888888889E-3</v>
      </c>
      <c r="T16" s="45">
        <v>0</v>
      </c>
      <c r="U16" s="59">
        <f t="shared" si="10"/>
        <v>2.32638888888889E-2</v>
      </c>
      <c r="V16" s="52">
        <f t="shared" si="11"/>
        <v>2.32638888888889E-2</v>
      </c>
      <c r="W16" s="53">
        <f t="shared" si="5"/>
        <v>13</v>
      </c>
      <c r="X16" s="72"/>
      <c r="Y16" s="74"/>
      <c r="Z16" s="69"/>
    </row>
    <row r="17" spans="1:26" ht="15" customHeight="1" x14ac:dyDescent="0.25">
      <c r="A17" s="78">
        <v>58</v>
      </c>
      <c r="B17" s="33" t="s">
        <v>118</v>
      </c>
      <c r="C17" s="80" t="s">
        <v>62</v>
      </c>
      <c r="D17" s="79">
        <v>1.2499999999999999E-2</v>
      </c>
      <c r="E17" s="13">
        <f t="shared" ref="E17" si="15">D17</f>
        <v>1.2499999999999999E-2</v>
      </c>
      <c r="F17" s="43">
        <v>3.4363425925925929E-2</v>
      </c>
      <c r="G17" s="7">
        <f t="shared" ref="G17:G22" si="16">F17-E17</f>
        <v>2.1863425925925932E-2</v>
      </c>
      <c r="H17" s="16">
        <v>0</v>
      </c>
      <c r="I17" s="8">
        <v>0</v>
      </c>
      <c r="J17" s="16">
        <v>0</v>
      </c>
      <c r="K17" s="8">
        <v>0</v>
      </c>
      <c r="L17" s="16">
        <v>1</v>
      </c>
      <c r="M17" s="16">
        <v>0</v>
      </c>
      <c r="N17" s="16">
        <v>0</v>
      </c>
      <c r="O17" s="16">
        <v>0</v>
      </c>
      <c r="P17" s="8">
        <v>1</v>
      </c>
      <c r="Q17" s="16">
        <v>2</v>
      </c>
      <c r="R17" s="9">
        <f t="shared" ref="R17:R22" si="17">SUM(H17:Q17)</f>
        <v>4</v>
      </c>
      <c r="S17" s="54">
        <f t="shared" ref="S17:S28" si="18">TIME(0,R17,0)</f>
        <v>2.7777777777777779E-3</v>
      </c>
      <c r="T17" s="46">
        <v>0</v>
      </c>
      <c r="U17" s="57">
        <f t="shared" ref="U17:U22" si="19">G17+S17-T17</f>
        <v>2.464120370370371E-2</v>
      </c>
      <c r="V17" s="48">
        <f t="shared" ref="V17:V22" si="20">IF(OR(J17=AB$3,I17=AB$3),"",U17)</f>
        <v>2.464120370370371E-2</v>
      </c>
      <c r="W17" s="49">
        <f t="shared" si="5"/>
        <v>16</v>
      </c>
      <c r="X17" s="70">
        <f t="shared" ref="X17" si="21">SUM(U17:U19)</f>
        <v>0.10131944444444443</v>
      </c>
      <c r="Y17" s="76">
        <f>IF(OR(J17=AB$3,I17=AB$3,I18=AB$3,I19=AB$3,J18=AB$3,J19=AB$3),"",X17)</f>
        <v>0.10131944444444443</v>
      </c>
      <c r="Z17" s="68">
        <v>7</v>
      </c>
    </row>
    <row r="18" spans="1:26" ht="15" customHeight="1" x14ac:dyDescent="0.25">
      <c r="A18" s="78"/>
      <c r="B18" s="33" t="s">
        <v>119</v>
      </c>
      <c r="C18" s="80"/>
      <c r="D18" s="79"/>
      <c r="E18" s="14">
        <f t="shared" ref="E18:E19" si="22">F17</f>
        <v>3.4363425925925929E-2</v>
      </c>
      <c r="F18" s="44">
        <v>6.1666666666666668E-2</v>
      </c>
      <c r="G18" s="3">
        <f t="shared" si="16"/>
        <v>2.7303240740740739E-2</v>
      </c>
      <c r="H18" s="17">
        <v>2</v>
      </c>
      <c r="I18" s="5">
        <v>0</v>
      </c>
      <c r="J18" s="17">
        <v>0</v>
      </c>
      <c r="K18" s="5">
        <v>0</v>
      </c>
      <c r="L18" s="17">
        <v>1</v>
      </c>
      <c r="M18" s="17">
        <v>2</v>
      </c>
      <c r="N18" s="17">
        <v>10</v>
      </c>
      <c r="O18" s="17">
        <v>14</v>
      </c>
      <c r="P18" s="5">
        <v>3</v>
      </c>
      <c r="Q18" s="17">
        <v>9</v>
      </c>
      <c r="R18" s="6">
        <f t="shared" si="17"/>
        <v>41</v>
      </c>
      <c r="S18" s="55">
        <f t="shared" si="18"/>
        <v>2.8472222222222222E-2</v>
      </c>
      <c r="T18" s="44">
        <v>0</v>
      </c>
      <c r="U18" s="58">
        <f t="shared" si="19"/>
        <v>5.5775462962962957E-2</v>
      </c>
      <c r="V18" s="50">
        <f t="shared" si="20"/>
        <v>5.5775462962962957E-2</v>
      </c>
      <c r="W18" s="51">
        <f t="shared" si="5"/>
        <v>24</v>
      </c>
      <c r="X18" s="71"/>
      <c r="Y18" s="73"/>
      <c r="Z18" s="69"/>
    </row>
    <row r="19" spans="1:26" ht="15" customHeight="1" x14ac:dyDescent="0.25">
      <c r="A19" s="78"/>
      <c r="B19" s="33" t="s">
        <v>120</v>
      </c>
      <c r="C19" s="80"/>
      <c r="D19" s="79"/>
      <c r="E19" s="15">
        <f t="shared" si="22"/>
        <v>6.1666666666666668E-2</v>
      </c>
      <c r="F19" s="45">
        <v>7.840277777777778E-2</v>
      </c>
      <c r="G19" s="10">
        <f t="shared" si="16"/>
        <v>1.6736111111111111E-2</v>
      </c>
      <c r="H19" s="18">
        <v>2</v>
      </c>
      <c r="I19" s="11">
        <v>0</v>
      </c>
      <c r="J19" s="18">
        <v>0</v>
      </c>
      <c r="K19" s="11">
        <v>0</v>
      </c>
      <c r="L19" s="18">
        <v>2</v>
      </c>
      <c r="M19" s="18">
        <v>0</v>
      </c>
      <c r="N19" s="18">
        <v>0</v>
      </c>
      <c r="O19" s="18">
        <v>0</v>
      </c>
      <c r="P19" s="11">
        <v>2</v>
      </c>
      <c r="Q19" s="18">
        <v>0</v>
      </c>
      <c r="R19" s="12">
        <f t="shared" si="17"/>
        <v>6</v>
      </c>
      <c r="S19" s="56">
        <f t="shared" si="18"/>
        <v>4.1666666666666666E-3</v>
      </c>
      <c r="T19" s="45">
        <v>0</v>
      </c>
      <c r="U19" s="59">
        <f t="shared" si="19"/>
        <v>2.0902777777777777E-2</v>
      </c>
      <c r="V19" s="52">
        <f t="shared" si="20"/>
        <v>2.0902777777777777E-2</v>
      </c>
      <c r="W19" s="53">
        <f t="shared" si="5"/>
        <v>9</v>
      </c>
      <c r="X19" s="72"/>
      <c r="Y19" s="74"/>
      <c r="Z19" s="69"/>
    </row>
    <row r="20" spans="1:26" ht="15" customHeight="1" x14ac:dyDescent="0.25">
      <c r="A20" s="78">
        <v>60</v>
      </c>
      <c r="B20" s="33" t="s">
        <v>121</v>
      </c>
      <c r="C20" s="80" t="s">
        <v>42</v>
      </c>
      <c r="D20" s="79">
        <v>1.3888888888888888E-2</v>
      </c>
      <c r="E20" s="13">
        <f>D20</f>
        <v>1.3888888888888888E-2</v>
      </c>
      <c r="F20" s="43">
        <v>3.0821759259259257E-2</v>
      </c>
      <c r="G20" s="7">
        <f t="shared" si="16"/>
        <v>1.6932870370370369E-2</v>
      </c>
      <c r="H20" s="16">
        <v>0</v>
      </c>
      <c r="I20" s="8">
        <v>0</v>
      </c>
      <c r="J20" s="16">
        <v>0</v>
      </c>
      <c r="K20" s="8">
        <v>0</v>
      </c>
      <c r="L20" s="16">
        <v>0</v>
      </c>
      <c r="M20" s="16">
        <v>0</v>
      </c>
      <c r="N20" s="16">
        <v>0</v>
      </c>
      <c r="O20" s="16">
        <v>0</v>
      </c>
      <c r="P20" s="8">
        <v>1</v>
      </c>
      <c r="Q20" s="16">
        <v>0</v>
      </c>
      <c r="R20" s="9">
        <f t="shared" si="17"/>
        <v>1</v>
      </c>
      <c r="S20" s="54">
        <f t="shared" si="18"/>
        <v>6.9444444444444447E-4</v>
      </c>
      <c r="T20" s="46">
        <v>0</v>
      </c>
      <c r="U20" s="57">
        <f t="shared" si="19"/>
        <v>1.7627314814814814E-2</v>
      </c>
      <c r="V20" s="48">
        <f t="shared" si="20"/>
        <v>1.7627314814814814E-2</v>
      </c>
      <c r="W20" s="49">
        <f t="shared" si="5"/>
        <v>3</v>
      </c>
      <c r="X20" s="70">
        <f t="shared" ref="X20" si="23">SUM(U20:U22)</f>
        <v>5.6874999999999995E-2</v>
      </c>
      <c r="Y20" s="76">
        <f>IF(OR(J20=AB$3,I20=AB$3,I21=AB$3,I22=AB$3,J21=AB$3,J22=AB$3),"",X20)</f>
        <v>5.6874999999999995E-2</v>
      </c>
      <c r="Z20" s="68">
        <v>1</v>
      </c>
    </row>
    <row r="21" spans="1:26" ht="15" customHeight="1" x14ac:dyDescent="0.25">
      <c r="A21" s="78"/>
      <c r="B21" s="33" t="s">
        <v>122</v>
      </c>
      <c r="C21" s="80"/>
      <c r="D21" s="79"/>
      <c r="E21" s="14">
        <f>F20</f>
        <v>3.0821759259259257E-2</v>
      </c>
      <c r="F21" s="44">
        <v>4.7222222222222221E-2</v>
      </c>
      <c r="G21" s="3">
        <f t="shared" si="16"/>
        <v>1.6400462962962964E-2</v>
      </c>
      <c r="H21" s="17">
        <v>0</v>
      </c>
      <c r="I21" s="5">
        <v>0</v>
      </c>
      <c r="J21" s="17">
        <v>0</v>
      </c>
      <c r="K21" s="5">
        <v>0</v>
      </c>
      <c r="L21" s="17">
        <v>1</v>
      </c>
      <c r="M21" s="17">
        <v>0</v>
      </c>
      <c r="N21" s="17">
        <v>0</v>
      </c>
      <c r="O21" s="17">
        <v>0</v>
      </c>
      <c r="P21" s="5">
        <v>0</v>
      </c>
      <c r="Q21" s="17">
        <v>0</v>
      </c>
      <c r="R21" s="6">
        <f t="shared" si="17"/>
        <v>1</v>
      </c>
      <c r="S21" s="55">
        <f t="shared" si="18"/>
        <v>6.9444444444444447E-4</v>
      </c>
      <c r="T21" s="44">
        <v>0</v>
      </c>
      <c r="U21" s="58">
        <f t="shared" si="19"/>
        <v>1.7094907407407409E-2</v>
      </c>
      <c r="V21" s="50">
        <f t="shared" si="20"/>
        <v>1.7094907407407409E-2</v>
      </c>
      <c r="W21" s="51">
        <f t="shared" si="5"/>
        <v>1</v>
      </c>
      <c r="X21" s="71"/>
      <c r="Y21" s="73"/>
      <c r="Z21" s="69"/>
    </row>
    <row r="22" spans="1:26" ht="15" customHeight="1" x14ac:dyDescent="0.25">
      <c r="A22" s="78"/>
      <c r="B22" s="33" t="s">
        <v>123</v>
      </c>
      <c r="C22" s="80"/>
      <c r="D22" s="79"/>
      <c r="E22" s="15">
        <f>F21</f>
        <v>4.7222222222222221E-2</v>
      </c>
      <c r="F22" s="45">
        <v>6.5208333333333326E-2</v>
      </c>
      <c r="G22" s="10">
        <f t="shared" si="16"/>
        <v>1.7986111111111105E-2</v>
      </c>
      <c r="H22" s="18">
        <v>0</v>
      </c>
      <c r="I22" s="11">
        <v>0</v>
      </c>
      <c r="J22" s="18">
        <v>0</v>
      </c>
      <c r="K22" s="11">
        <v>0</v>
      </c>
      <c r="L22" s="18">
        <v>2</v>
      </c>
      <c r="M22" s="18">
        <v>0</v>
      </c>
      <c r="N22" s="18">
        <v>0</v>
      </c>
      <c r="O22" s="18">
        <v>0</v>
      </c>
      <c r="P22" s="11">
        <v>3</v>
      </c>
      <c r="Q22" s="18">
        <v>1</v>
      </c>
      <c r="R22" s="12">
        <f t="shared" si="17"/>
        <v>6</v>
      </c>
      <c r="S22" s="56">
        <f t="shared" si="18"/>
        <v>4.1666666666666666E-3</v>
      </c>
      <c r="T22" s="45">
        <v>0</v>
      </c>
      <c r="U22" s="59">
        <f t="shared" si="19"/>
        <v>2.2152777777777771E-2</v>
      </c>
      <c r="V22" s="52">
        <f t="shared" si="20"/>
        <v>2.2152777777777771E-2</v>
      </c>
      <c r="W22" s="53">
        <f t="shared" si="5"/>
        <v>11</v>
      </c>
      <c r="X22" s="72"/>
      <c r="Y22" s="74"/>
      <c r="Z22" s="69"/>
    </row>
    <row r="23" spans="1:26" ht="15" customHeight="1" x14ac:dyDescent="0.25">
      <c r="A23" s="78">
        <v>62</v>
      </c>
      <c r="B23" s="33" t="s">
        <v>124</v>
      </c>
      <c r="C23" s="80" t="s">
        <v>127</v>
      </c>
      <c r="D23" s="79">
        <v>1.5277777777777777E-2</v>
      </c>
      <c r="E23" s="13">
        <f>D23</f>
        <v>1.5277777777777777E-2</v>
      </c>
      <c r="F23" s="43">
        <v>4.3854166666666666E-2</v>
      </c>
      <c r="G23" s="7">
        <f t="shared" ref="G23:G25" si="24">F23-E23</f>
        <v>2.8576388888888887E-2</v>
      </c>
      <c r="H23" s="16">
        <v>2</v>
      </c>
      <c r="I23" s="8">
        <v>0</v>
      </c>
      <c r="J23" s="16">
        <v>0</v>
      </c>
      <c r="K23" s="8">
        <v>0</v>
      </c>
      <c r="L23" s="16">
        <v>1</v>
      </c>
      <c r="M23" s="16">
        <v>2</v>
      </c>
      <c r="N23" s="16">
        <v>0</v>
      </c>
      <c r="O23" s="16">
        <v>12</v>
      </c>
      <c r="P23" s="8">
        <v>2</v>
      </c>
      <c r="Q23" s="16">
        <v>2</v>
      </c>
      <c r="R23" s="9">
        <f t="shared" ref="R23:R25" si="25">SUM(H23:Q23)</f>
        <v>21</v>
      </c>
      <c r="S23" s="54">
        <f t="shared" si="18"/>
        <v>1.4583333333333332E-2</v>
      </c>
      <c r="T23" s="46">
        <v>0</v>
      </c>
      <c r="U23" s="57">
        <f t="shared" ref="U23:U25" si="26">G23+S23-T23</f>
        <v>4.3159722222222217E-2</v>
      </c>
      <c r="V23" s="48">
        <f t="shared" ref="V23:V25" si="27">IF(OR(J23=AB$3,I23=AB$3),"",U23)</f>
        <v>4.3159722222222217E-2</v>
      </c>
      <c r="W23" s="49">
        <f t="shared" ref="W23:W25" si="28">IF(OR(I23=AB$3,J23=AB$3),"DISC",RANK(V23,V$5:V$31725,1))</f>
        <v>23</v>
      </c>
      <c r="X23" s="70">
        <f t="shared" ref="X23" si="29">SUM(U23:U25)</f>
        <v>0.11494212962962963</v>
      </c>
      <c r="Y23" s="76">
        <f>IF(OR(J23=AB$3,I23=AB$3,I24=AB$3,I25=AB$3,J24=AB$3,J25=AB$3),"",X23)</f>
        <v>0.11494212962962963</v>
      </c>
      <c r="Z23" s="68">
        <v>8</v>
      </c>
    </row>
    <row r="24" spans="1:26" ht="15" customHeight="1" x14ac:dyDescent="0.25">
      <c r="A24" s="78"/>
      <c r="B24" s="33" t="s">
        <v>125</v>
      </c>
      <c r="C24" s="80"/>
      <c r="D24" s="79"/>
      <c r="E24" s="14">
        <f>F23</f>
        <v>4.3854166666666666E-2</v>
      </c>
      <c r="F24" s="44">
        <v>7.3356481481481481E-2</v>
      </c>
      <c r="G24" s="3">
        <f t="shared" si="24"/>
        <v>2.9502314814814815E-2</v>
      </c>
      <c r="H24" s="17">
        <v>2</v>
      </c>
      <c r="I24" s="5">
        <v>0</v>
      </c>
      <c r="J24" s="17">
        <v>0</v>
      </c>
      <c r="K24" s="5">
        <v>0</v>
      </c>
      <c r="L24" s="17">
        <v>3</v>
      </c>
      <c r="M24" s="17">
        <v>2</v>
      </c>
      <c r="N24" s="17">
        <v>0</v>
      </c>
      <c r="O24" s="17">
        <v>3</v>
      </c>
      <c r="P24" s="5">
        <v>5</v>
      </c>
      <c r="Q24" s="17">
        <v>4</v>
      </c>
      <c r="R24" s="32">
        <f t="shared" si="25"/>
        <v>19</v>
      </c>
      <c r="S24" s="55">
        <f t="shared" si="18"/>
        <v>1.3194444444444444E-2</v>
      </c>
      <c r="T24" s="44">
        <v>0</v>
      </c>
      <c r="U24" s="58">
        <f t="shared" si="26"/>
        <v>4.2696759259259261E-2</v>
      </c>
      <c r="V24" s="50">
        <f t="shared" si="27"/>
        <v>4.2696759259259261E-2</v>
      </c>
      <c r="W24" s="51">
        <f t="shared" si="28"/>
        <v>22</v>
      </c>
      <c r="X24" s="71"/>
      <c r="Y24" s="73"/>
      <c r="Z24" s="69"/>
    </row>
    <row r="25" spans="1:26" ht="15" customHeight="1" x14ac:dyDescent="0.25">
      <c r="A25" s="78"/>
      <c r="B25" s="33" t="s">
        <v>126</v>
      </c>
      <c r="C25" s="80"/>
      <c r="D25" s="79"/>
      <c r="E25" s="15">
        <f>F24</f>
        <v>7.3356481481481481E-2</v>
      </c>
      <c r="F25" s="45">
        <v>9.8275462962962967E-2</v>
      </c>
      <c r="G25" s="10">
        <f t="shared" si="24"/>
        <v>2.4918981481481486E-2</v>
      </c>
      <c r="H25" s="18">
        <v>2</v>
      </c>
      <c r="I25" s="11">
        <v>0</v>
      </c>
      <c r="J25" s="18">
        <v>0</v>
      </c>
      <c r="K25" s="11">
        <v>0</v>
      </c>
      <c r="L25" s="18">
        <v>3</v>
      </c>
      <c r="M25" s="18">
        <v>0</v>
      </c>
      <c r="N25" s="18">
        <v>0</v>
      </c>
      <c r="O25" s="18">
        <v>0</v>
      </c>
      <c r="P25" s="11">
        <v>1</v>
      </c>
      <c r="Q25" s="18">
        <v>0</v>
      </c>
      <c r="R25" s="12">
        <f t="shared" si="25"/>
        <v>6</v>
      </c>
      <c r="S25" s="56">
        <f t="shared" si="18"/>
        <v>4.1666666666666666E-3</v>
      </c>
      <c r="T25" s="45">
        <v>0</v>
      </c>
      <c r="U25" s="59">
        <f t="shared" si="26"/>
        <v>2.9085648148148152E-2</v>
      </c>
      <c r="V25" s="52">
        <f t="shared" si="27"/>
        <v>2.9085648148148152E-2</v>
      </c>
      <c r="W25" s="53">
        <f t="shared" si="28"/>
        <v>21</v>
      </c>
      <c r="X25" s="72"/>
      <c r="Y25" s="74"/>
      <c r="Z25" s="69"/>
    </row>
    <row r="26" spans="1:26" ht="15" customHeight="1" x14ac:dyDescent="0.25">
      <c r="A26" s="78">
        <v>64</v>
      </c>
      <c r="B26" s="33" t="s">
        <v>128</v>
      </c>
      <c r="C26" s="80" t="s">
        <v>38</v>
      </c>
      <c r="D26" s="79">
        <v>1.6666666666666666E-2</v>
      </c>
      <c r="E26" s="13">
        <f>D26</f>
        <v>1.6666666666666666E-2</v>
      </c>
      <c r="F26" s="43">
        <v>4.02662037037037E-2</v>
      </c>
      <c r="G26" s="7">
        <f t="shared" ref="G26:G28" si="30">F26-E26</f>
        <v>2.3599537037037033E-2</v>
      </c>
      <c r="H26" s="16">
        <v>0</v>
      </c>
      <c r="I26" s="8">
        <v>0</v>
      </c>
      <c r="J26" s="16">
        <v>0</v>
      </c>
      <c r="K26" s="8">
        <v>0</v>
      </c>
      <c r="L26" s="16">
        <v>2</v>
      </c>
      <c r="M26" s="16">
        <v>0</v>
      </c>
      <c r="N26" s="16">
        <v>0</v>
      </c>
      <c r="O26" s="16">
        <v>3</v>
      </c>
      <c r="P26" s="8">
        <v>0</v>
      </c>
      <c r="Q26" s="16">
        <v>0</v>
      </c>
      <c r="R26" s="9">
        <f t="shared" ref="R26:R28" si="31">SUM(H26:Q26)</f>
        <v>5</v>
      </c>
      <c r="S26" s="54">
        <f t="shared" si="18"/>
        <v>3.472222222222222E-3</v>
      </c>
      <c r="T26" s="46">
        <v>0</v>
      </c>
      <c r="U26" s="57">
        <f t="shared" ref="U26:U28" si="32">G26+S26-T26</f>
        <v>2.7071759259259254E-2</v>
      </c>
      <c r="V26" s="48">
        <f t="shared" ref="V26:V28" si="33">IF(OR(J26=AB$3,I26=AB$3),"",U26)</f>
        <v>2.7071759259259254E-2</v>
      </c>
      <c r="W26" s="49">
        <f t="shared" ref="W26:W28" si="34">IF(OR(I26=AB$3,J26=AB$3),"DISC",RANK(V26,V$5:V$31725,1))</f>
        <v>20</v>
      </c>
      <c r="X26" s="70">
        <f t="shared" ref="X26" si="35">SUM(U26:U28)</f>
        <v>7.5092592592592586E-2</v>
      </c>
      <c r="Y26" s="76">
        <f>IF(OR(J26=AB$3,I26=AB$3,I27=AB$3,I28=AB$3,J27=AB$3,J28=AB$3),"",X26)</f>
        <v>7.5092592592592586E-2</v>
      </c>
      <c r="Z26" s="68">
        <v>6</v>
      </c>
    </row>
    <row r="27" spans="1:26" ht="15" customHeight="1" x14ac:dyDescent="0.25">
      <c r="A27" s="78"/>
      <c r="B27" s="33" t="s">
        <v>129</v>
      </c>
      <c r="C27" s="80"/>
      <c r="D27" s="79"/>
      <c r="E27" s="14">
        <f>F26</f>
        <v>4.02662037037037E-2</v>
      </c>
      <c r="F27" s="44">
        <v>6.0462962962962961E-2</v>
      </c>
      <c r="G27" s="3">
        <f t="shared" si="30"/>
        <v>2.0196759259259262E-2</v>
      </c>
      <c r="H27" s="17">
        <v>2</v>
      </c>
      <c r="I27" s="5">
        <v>0</v>
      </c>
      <c r="J27" s="17">
        <v>0</v>
      </c>
      <c r="K27" s="5">
        <v>0</v>
      </c>
      <c r="L27" s="17">
        <v>0</v>
      </c>
      <c r="M27" s="17">
        <v>0</v>
      </c>
      <c r="N27" s="17">
        <v>0</v>
      </c>
      <c r="O27" s="17">
        <v>1</v>
      </c>
      <c r="P27" s="5">
        <v>2</v>
      </c>
      <c r="Q27" s="17">
        <v>2</v>
      </c>
      <c r="R27" s="32">
        <f t="shared" si="31"/>
        <v>7</v>
      </c>
      <c r="S27" s="55">
        <f t="shared" si="18"/>
        <v>4.8611111111111112E-3</v>
      </c>
      <c r="T27" s="44">
        <v>0</v>
      </c>
      <c r="U27" s="58">
        <f t="shared" si="32"/>
        <v>2.5057870370370373E-2</v>
      </c>
      <c r="V27" s="50">
        <f t="shared" si="33"/>
        <v>2.5057870370370373E-2</v>
      </c>
      <c r="W27" s="51">
        <f t="shared" si="34"/>
        <v>17</v>
      </c>
      <c r="X27" s="71"/>
      <c r="Y27" s="73"/>
      <c r="Z27" s="69"/>
    </row>
    <row r="28" spans="1:26" ht="15" customHeight="1" x14ac:dyDescent="0.25">
      <c r="A28" s="78"/>
      <c r="B28" s="33" t="s">
        <v>130</v>
      </c>
      <c r="C28" s="80"/>
      <c r="D28" s="79"/>
      <c r="E28" s="15">
        <f>F27</f>
        <v>6.0462962962962961E-2</v>
      </c>
      <c r="F28" s="45">
        <v>7.856481481481481E-2</v>
      </c>
      <c r="G28" s="10">
        <f t="shared" si="30"/>
        <v>1.8101851851851848E-2</v>
      </c>
      <c r="H28" s="18">
        <v>0</v>
      </c>
      <c r="I28" s="11">
        <v>0</v>
      </c>
      <c r="J28" s="18">
        <v>0</v>
      </c>
      <c r="K28" s="11">
        <v>2</v>
      </c>
      <c r="L28" s="18">
        <v>1</v>
      </c>
      <c r="M28" s="18">
        <v>0</v>
      </c>
      <c r="N28" s="18">
        <v>1</v>
      </c>
      <c r="O28" s="18">
        <v>1</v>
      </c>
      <c r="P28" s="11">
        <v>2</v>
      </c>
      <c r="Q28" s="18">
        <v>0</v>
      </c>
      <c r="R28" s="12">
        <f t="shared" si="31"/>
        <v>7</v>
      </c>
      <c r="S28" s="56">
        <f t="shared" si="18"/>
        <v>4.8611111111111112E-3</v>
      </c>
      <c r="T28" s="45">
        <v>0</v>
      </c>
      <c r="U28" s="59">
        <f t="shared" si="32"/>
        <v>2.2962962962962959E-2</v>
      </c>
      <c r="V28" s="52">
        <f t="shared" si="33"/>
        <v>2.2962962962962959E-2</v>
      </c>
      <c r="W28" s="53">
        <f t="shared" si="34"/>
        <v>12</v>
      </c>
      <c r="X28" s="72"/>
      <c r="Y28" s="74"/>
      <c r="Z28" s="69"/>
    </row>
  </sheetData>
  <mergeCells count="72">
    <mergeCell ref="Z14:Z16"/>
    <mergeCell ref="Y20:Y22"/>
    <mergeCell ref="Z20:Z22"/>
    <mergeCell ref="Y14:Y16"/>
    <mergeCell ref="Z2:Z4"/>
    <mergeCell ref="Y8:Y10"/>
    <mergeCell ref="Z8:Z10"/>
    <mergeCell ref="Y11:Y13"/>
    <mergeCell ref="Z11:Z13"/>
    <mergeCell ref="Y5:Y7"/>
    <mergeCell ref="Z5:Z7"/>
    <mergeCell ref="Y17:Y19"/>
    <mergeCell ref="Z17:Z19"/>
    <mergeCell ref="A20:A22"/>
    <mergeCell ref="C20:C22"/>
    <mergeCell ref="D8:D10"/>
    <mergeCell ref="A8:A10"/>
    <mergeCell ref="C8:C10"/>
    <mergeCell ref="A14:A16"/>
    <mergeCell ref="C14:C16"/>
    <mergeCell ref="D17:D19"/>
    <mergeCell ref="D14:D16"/>
    <mergeCell ref="D20:D22"/>
    <mergeCell ref="A5:A7"/>
    <mergeCell ref="C5:C7"/>
    <mergeCell ref="D5:D7"/>
    <mergeCell ref="C11:C13"/>
    <mergeCell ref="D11:D13"/>
    <mergeCell ref="X14:X16"/>
    <mergeCell ref="U2:U4"/>
    <mergeCell ref="W2:W4"/>
    <mergeCell ref="X2:X4"/>
    <mergeCell ref="L3:M3"/>
    <mergeCell ref="O3:O4"/>
    <mergeCell ref="P3:P4"/>
    <mergeCell ref="Q3:Q4"/>
    <mergeCell ref="R3:R4"/>
    <mergeCell ref="T2:T4"/>
    <mergeCell ref="S2:S4"/>
    <mergeCell ref="H2:R2"/>
    <mergeCell ref="K3:K4"/>
    <mergeCell ref="J3:J4"/>
    <mergeCell ref="H3:H4"/>
    <mergeCell ref="I3:I4"/>
    <mergeCell ref="A1:Z1"/>
    <mergeCell ref="X8:X10"/>
    <mergeCell ref="X11:X13"/>
    <mergeCell ref="X20:X22"/>
    <mergeCell ref="X5:X7"/>
    <mergeCell ref="X17:X19"/>
    <mergeCell ref="G2:G4"/>
    <mergeCell ref="A2:A4"/>
    <mergeCell ref="C2:C4"/>
    <mergeCell ref="D2:D4"/>
    <mergeCell ref="E2:E4"/>
    <mergeCell ref="F2:F4"/>
    <mergeCell ref="B3:B4"/>
    <mergeCell ref="A17:A19"/>
    <mergeCell ref="C17:C19"/>
    <mergeCell ref="A11:A13"/>
    <mergeCell ref="Z23:Z25"/>
    <mergeCell ref="A26:A28"/>
    <mergeCell ref="C26:C28"/>
    <mergeCell ref="D26:D28"/>
    <mergeCell ref="X26:X28"/>
    <mergeCell ref="Y26:Y28"/>
    <mergeCell ref="Z26:Z28"/>
    <mergeCell ref="A23:A25"/>
    <mergeCell ref="C23:C25"/>
    <mergeCell ref="D23:D25"/>
    <mergeCell ref="X23:X25"/>
    <mergeCell ref="Y23:Y25"/>
  </mergeCells>
  <dataValidations count="4">
    <dataValidation type="time" operator="greaterThanOrEqual" allowBlank="1" showInputMessage="1" showErrorMessage="1" sqref="D5:D28 T5:T28">
      <formula1>0</formula1>
    </dataValidation>
    <dataValidation type="whole" operator="greaterThanOrEqual" allowBlank="1" showInputMessage="1" showErrorMessage="1" sqref="H5:H28 K5:Q28">
      <formula1>0</formula1>
    </dataValidation>
    <dataValidation type="list" operator="greaterThanOrEqual" allowBlank="1" showInputMessage="1" showErrorMessage="1" sqref="I5:J28">
      <formula1>$AB$2:$AB$3</formula1>
    </dataValidation>
    <dataValidation type="time" operator="greaterThanOrEqual" allowBlank="1" showInputMessage="1" showErrorMessage="1" prompt="čas jednotlivce v cíli" sqref="F5:F28">
      <formula1>E5</formula1>
    </dataValidation>
  </dataValidations>
  <pageMargins left="0.25" right="0.25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MUŽI</vt:lpstr>
      <vt:lpstr>ŽENY</vt:lpstr>
      <vt:lpstr>ŽÁCI</vt:lpstr>
      <vt:lpstr>ŽÁKYNĚ</vt:lpstr>
      <vt:lpstr>ŽÁCI!Oblast_tisku</vt:lpstr>
    </vt:vector>
  </TitlesOfParts>
  <Company>SAR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elitebook</cp:lastModifiedBy>
  <cp:lastPrinted>2019-10-12T13:41:23Z</cp:lastPrinted>
  <dcterms:created xsi:type="dcterms:W3CDTF">2011-09-13T18:59:04Z</dcterms:created>
  <dcterms:modified xsi:type="dcterms:W3CDTF">2019-10-12T14:54:43Z</dcterms:modified>
</cp:coreProperties>
</file>